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35" yWindow="-120" windowWidth="12675" windowHeight="7845" tabRatio="784" activeTab="12"/>
  </bookViews>
  <sheets>
    <sheet name="ПП-2 д" sheetId="16" r:id="rId1"/>
    <sheet name="МП-5 ю" sheetId="15" r:id="rId2"/>
    <sheet name="МВ-8 д" sheetId="18" r:id="rId3"/>
    <sheet name="МВ-8 ю" sheetId="13" r:id="rId4"/>
    <sheet name="МП-12" sheetId="11" r:id="rId5"/>
    <sheet name="ВП-4 д" sheetId="12" r:id="rId6"/>
    <sheet name="МВ-4 ю" sheetId="10" r:id="rId7"/>
    <sheet name="МП-4" sheetId="8" r:id="rId8"/>
    <sheet name="МВ-4 д" sheetId="9" r:id="rId9"/>
    <sheet name="ПП-2 ю" sheetId="7" r:id="rId10"/>
    <sheet name="МП-2" sheetId="5" r:id="rId11"/>
    <sheet name="ВП-4 ю" sheetId="6" r:id="rId12"/>
    <sheet name="Командное" sheetId="4" r:id="rId13"/>
  </sheets>
  <calcPr calcId="144525"/>
</workbook>
</file>

<file path=xl/calcChain.xml><?xml version="1.0" encoding="utf-8"?>
<calcChain xmlns="http://schemas.openxmlformats.org/spreadsheetml/2006/main">
  <c r="H22" i="5" l="1"/>
  <c r="I12" i="6"/>
  <c r="I54" i="6"/>
  <c r="I53" i="6"/>
  <c r="I17" i="6"/>
  <c r="I45" i="6"/>
  <c r="I41" i="6"/>
  <c r="I22" i="6"/>
  <c r="I56" i="6"/>
  <c r="H24" i="5" l="1"/>
  <c r="H30" i="5"/>
  <c r="H11" i="5"/>
  <c r="H10" i="5"/>
  <c r="H20" i="5"/>
  <c r="H21" i="5"/>
  <c r="I30" i="7" l="1"/>
  <c r="H37" i="8"/>
  <c r="J37" i="8" s="1"/>
  <c r="H27" i="8"/>
  <c r="J27" i="8" s="1"/>
  <c r="H22" i="8"/>
  <c r="J22" i="8" s="1"/>
  <c r="H16" i="8"/>
  <c r="J16" i="8" s="1"/>
  <c r="H34" i="8"/>
  <c r="J34" i="8" s="1"/>
  <c r="H11" i="8"/>
  <c r="J11" i="8" s="1"/>
  <c r="H45" i="8"/>
  <c r="J45" i="8" s="1"/>
  <c r="H43" i="9"/>
  <c r="H42" i="9"/>
  <c r="H19" i="9"/>
  <c r="H16" i="9"/>
  <c r="H18" i="9"/>
  <c r="H37" i="9"/>
  <c r="H26" i="9"/>
  <c r="H22" i="9"/>
  <c r="H12" i="9"/>
  <c r="H44" i="9"/>
  <c r="H14" i="9"/>
  <c r="H15" i="9"/>
  <c r="H11" i="9"/>
  <c r="H10" i="9"/>
  <c r="I51" i="12" l="1"/>
  <c r="I53" i="12"/>
  <c r="I43" i="12"/>
  <c r="I56" i="12"/>
  <c r="I26" i="12"/>
  <c r="I13" i="12"/>
  <c r="I14" i="12"/>
  <c r="I35" i="12"/>
  <c r="I8" i="12"/>
  <c r="I10" i="12"/>
  <c r="I57" i="12"/>
  <c r="I31" i="12"/>
  <c r="I9" i="12"/>
  <c r="I16" i="12"/>
  <c r="I45" i="12"/>
  <c r="I12" i="12"/>
  <c r="I25" i="12"/>
  <c r="H18" i="10" l="1"/>
  <c r="H31" i="10"/>
  <c r="H32" i="10"/>
  <c r="H9" i="10"/>
  <c r="H10" i="10"/>
  <c r="H38" i="10"/>
  <c r="H12" i="10"/>
  <c r="H14" i="10"/>
  <c r="H36" i="10"/>
  <c r="H28" i="10"/>
  <c r="H17" i="10"/>
  <c r="H22" i="10"/>
  <c r="H11" i="10"/>
  <c r="H24" i="10"/>
  <c r="H19" i="10"/>
  <c r="H13" i="10"/>
  <c r="H23" i="10"/>
  <c r="H27" i="10"/>
  <c r="H16" i="10"/>
  <c r="H39" i="10"/>
  <c r="H33" i="10"/>
  <c r="H37" i="10"/>
  <c r="H21" i="10"/>
  <c r="H20" i="10"/>
  <c r="H35" i="10"/>
  <c r="H25" i="10"/>
  <c r="H15" i="10"/>
  <c r="H8" i="10"/>
  <c r="H34" i="10"/>
  <c r="H40" i="10"/>
  <c r="H29" i="10"/>
  <c r="H26" i="10"/>
  <c r="H30" i="10"/>
  <c r="J53" i="18"/>
  <c r="J54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38" i="18"/>
  <c r="J39" i="18"/>
  <c r="J40" i="18"/>
  <c r="J37" i="18"/>
  <c r="J27" i="18"/>
  <c r="J28" i="18"/>
  <c r="J29" i="18"/>
  <c r="J30" i="18"/>
  <c r="J31" i="18"/>
  <c r="J32" i="18"/>
  <c r="J33" i="18"/>
  <c r="J34" i="18"/>
  <c r="J18" i="18"/>
  <c r="J19" i="18"/>
  <c r="J20" i="18"/>
  <c r="J21" i="18"/>
  <c r="J22" i="18"/>
  <c r="J23" i="18"/>
  <c r="J24" i="18"/>
  <c r="J25" i="18"/>
  <c r="J26" i="18"/>
  <c r="J9" i="18"/>
  <c r="J10" i="18"/>
  <c r="J11" i="18"/>
  <c r="J12" i="18"/>
  <c r="J13" i="18"/>
  <c r="J14" i="18"/>
  <c r="J15" i="18"/>
  <c r="J16" i="18"/>
  <c r="J17" i="18"/>
  <c r="J8" i="18"/>
  <c r="H58" i="13" l="1"/>
  <c r="J58" i="13" s="1"/>
  <c r="H28" i="13"/>
  <c r="J28" i="13" s="1"/>
  <c r="H42" i="13"/>
  <c r="J42" i="13" s="1"/>
  <c r="H50" i="13"/>
  <c r="J50" i="13" s="1"/>
  <c r="H33" i="13"/>
  <c r="J33" i="13" s="1"/>
  <c r="H45" i="13"/>
  <c r="J45" i="13" s="1"/>
  <c r="H59" i="13"/>
  <c r="J59" i="13" s="1"/>
  <c r="H43" i="13"/>
  <c r="J43" i="13" s="1"/>
  <c r="H51" i="13"/>
  <c r="J51" i="13" s="1"/>
  <c r="H25" i="13"/>
  <c r="J25" i="13" s="1"/>
  <c r="H23" i="13"/>
  <c r="J23" i="13" s="1"/>
  <c r="H27" i="13"/>
  <c r="J27" i="13" s="1"/>
  <c r="H31" i="13"/>
  <c r="J31" i="13" s="1"/>
  <c r="H26" i="13"/>
  <c r="J26" i="13" s="1"/>
  <c r="H32" i="13"/>
  <c r="J32" i="13" s="1"/>
  <c r="H48" i="13"/>
  <c r="J48" i="13" s="1"/>
  <c r="H35" i="13"/>
  <c r="J35" i="13" s="1"/>
  <c r="H46" i="13"/>
  <c r="J46" i="13" s="1"/>
  <c r="H38" i="13"/>
  <c r="J38" i="13" s="1"/>
  <c r="H22" i="13"/>
  <c r="J22" i="13" s="1"/>
  <c r="H30" i="13"/>
  <c r="J30" i="13" s="1"/>
  <c r="H60" i="13"/>
  <c r="J60" i="13" s="1"/>
  <c r="H34" i="13"/>
  <c r="J34" i="13" s="1"/>
  <c r="H29" i="13"/>
  <c r="J29" i="13" s="1"/>
  <c r="H20" i="13"/>
  <c r="J20" i="13" s="1"/>
  <c r="H19" i="13"/>
  <c r="J19" i="13" s="1"/>
  <c r="H18" i="13"/>
  <c r="J18" i="13" s="1"/>
  <c r="H12" i="13"/>
  <c r="J12" i="13" s="1"/>
  <c r="H10" i="13"/>
  <c r="J10" i="13" s="1"/>
  <c r="H15" i="18"/>
  <c r="H24" i="18"/>
  <c r="H11" i="18"/>
  <c r="H9" i="18"/>
  <c r="H31" i="18"/>
  <c r="H44" i="18"/>
  <c r="H33" i="18"/>
  <c r="H25" i="18"/>
  <c r="H37" i="18"/>
  <c r="H22" i="18"/>
  <c r="H47" i="18"/>
  <c r="H13" i="18"/>
  <c r="H41" i="18"/>
  <c r="H38" i="18"/>
  <c r="H48" i="18"/>
  <c r="H29" i="18"/>
  <c r="H20" i="18"/>
  <c r="H34" i="18"/>
  <c r="H19" i="18"/>
  <c r="H10" i="18"/>
  <c r="H30" i="18"/>
  <c r="H8" i="18"/>
  <c r="H14" i="18"/>
  <c r="H17" i="18"/>
  <c r="H39" i="18"/>
  <c r="H52" i="18"/>
  <c r="H12" i="18"/>
  <c r="H45" i="18"/>
  <c r="H32" i="18"/>
  <c r="H46" i="18"/>
  <c r="H53" i="18"/>
  <c r="H18" i="18"/>
  <c r="H27" i="18"/>
  <c r="H40" i="18"/>
  <c r="H28" i="18"/>
  <c r="H51" i="18"/>
  <c r="H16" i="18"/>
  <c r="H42" i="18"/>
  <c r="H43" i="18"/>
  <c r="H50" i="18"/>
  <c r="H49" i="18"/>
  <c r="H21" i="18"/>
  <c r="H26" i="18"/>
  <c r="H23" i="18"/>
  <c r="I45" i="16" l="1"/>
  <c r="K45" i="16" s="1"/>
  <c r="H56" i="13" l="1"/>
  <c r="J56" i="13" s="1"/>
  <c r="H41" i="13"/>
  <c r="J41" i="13" s="1"/>
  <c r="H54" i="13"/>
  <c r="J54" i="13" s="1"/>
  <c r="H40" i="13"/>
  <c r="J40" i="13" s="1"/>
  <c r="H52" i="13"/>
  <c r="J52" i="13" s="1"/>
  <c r="H39" i="13"/>
  <c r="J39" i="13" s="1"/>
  <c r="H49" i="13"/>
  <c r="J49" i="13" s="1"/>
  <c r="H53" i="13"/>
  <c r="J53" i="13" s="1"/>
  <c r="Q8" i="16" l="1"/>
  <c r="I19" i="6" l="1"/>
  <c r="H28" i="5" l="1"/>
  <c r="H19" i="5"/>
  <c r="H31" i="5"/>
  <c r="H29" i="5"/>
  <c r="H12" i="5"/>
  <c r="I48" i="6"/>
  <c r="I9" i="6"/>
  <c r="I13" i="6"/>
  <c r="I20" i="6"/>
  <c r="I35" i="6"/>
  <c r="I14" i="6"/>
  <c r="I55" i="6"/>
  <c r="I33" i="6"/>
  <c r="I26" i="6"/>
  <c r="I50" i="6"/>
  <c r="I16" i="6"/>
  <c r="H17" i="9" l="1"/>
  <c r="I24" i="7"/>
  <c r="I20" i="7"/>
  <c r="I19" i="7"/>
  <c r="I29" i="7"/>
  <c r="I18" i="7"/>
  <c r="I32" i="7" l="1"/>
  <c r="I14" i="7"/>
  <c r="H29" i="8" l="1"/>
  <c r="J29" i="8" s="1"/>
  <c r="H8" i="8"/>
  <c r="J8" i="8" s="1"/>
  <c r="H18" i="8"/>
  <c r="J18" i="8" s="1"/>
  <c r="H25" i="8"/>
  <c r="J25" i="8" s="1"/>
  <c r="G15" i="11"/>
  <c r="G14" i="11"/>
  <c r="G27" i="11"/>
  <c r="G26" i="11"/>
  <c r="G36" i="11"/>
  <c r="G37" i="11"/>
  <c r="G38" i="11"/>
  <c r="G39" i="11"/>
  <c r="G34" i="11"/>
  <c r="G35" i="11"/>
  <c r="G30" i="11"/>
  <c r="G31" i="11"/>
  <c r="G24" i="11"/>
  <c r="G25" i="11"/>
  <c r="G10" i="11"/>
  <c r="H27" i="11" l="1"/>
  <c r="H25" i="11"/>
  <c r="H31" i="11"/>
  <c r="H35" i="11"/>
  <c r="H15" i="11"/>
  <c r="H37" i="11"/>
  <c r="H39" i="11"/>
  <c r="I54" i="12" l="1"/>
  <c r="I20" i="12"/>
  <c r="I21" i="12"/>
  <c r="I37" i="12"/>
  <c r="I19" i="12"/>
  <c r="I29" i="12"/>
  <c r="I41" i="12"/>
  <c r="I48" i="12"/>
  <c r="H47" i="13" l="1"/>
  <c r="J47" i="13" s="1"/>
  <c r="H27" i="15"/>
  <c r="H26" i="15"/>
  <c r="H28" i="15"/>
  <c r="H29" i="15"/>
  <c r="H42" i="15"/>
  <c r="H43" i="15"/>
  <c r="H44" i="15"/>
  <c r="H45" i="15"/>
  <c r="H20" i="15"/>
  <c r="H21" i="15"/>
  <c r="H56" i="15"/>
  <c r="H57" i="15"/>
  <c r="H50" i="15"/>
  <c r="H51" i="15"/>
  <c r="H38" i="15"/>
  <c r="H39" i="15"/>
  <c r="I28" i="16"/>
  <c r="K28" i="16" s="1"/>
  <c r="I21" i="16"/>
  <c r="K21" i="16" s="1"/>
  <c r="I31" i="16"/>
  <c r="K31" i="16" s="1"/>
  <c r="I43" i="16"/>
  <c r="K43" i="16" s="1"/>
  <c r="I8" i="16"/>
  <c r="K8" i="16" s="1"/>
  <c r="I11" i="16"/>
  <c r="K11" i="16" s="1"/>
  <c r="I42" i="16"/>
  <c r="K42" i="16" s="1"/>
  <c r="I9" i="16"/>
  <c r="K9" i="16" s="1"/>
  <c r="I46" i="16"/>
  <c r="K46" i="16" s="1"/>
  <c r="I29" i="16"/>
  <c r="K29" i="16" s="1"/>
  <c r="I10" i="16"/>
  <c r="K10" i="16" s="1"/>
  <c r="I24" i="16"/>
  <c r="K24" i="16" s="1"/>
  <c r="I44" i="16"/>
  <c r="K44" i="16" s="1"/>
  <c r="I33" i="16"/>
  <c r="K33" i="16" s="1"/>
  <c r="I23" i="16"/>
  <c r="K23" i="16" s="1"/>
  <c r="I15" i="16"/>
  <c r="K15" i="16" s="1"/>
  <c r="I38" i="16"/>
  <c r="K38" i="16" s="1"/>
  <c r="I13" i="16"/>
  <c r="K13" i="16" s="1"/>
  <c r="I47" i="16"/>
  <c r="K47" i="16" s="1"/>
  <c r="I34" i="16"/>
  <c r="K34" i="16" s="1"/>
  <c r="I20" i="16"/>
  <c r="K20" i="16" s="1"/>
  <c r="I26" i="16"/>
  <c r="K26" i="16" s="1"/>
  <c r="I25" i="16"/>
  <c r="K25" i="16" s="1"/>
  <c r="I22" i="16"/>
  <c r="K22" i="16" s="1"/>
  <c r="I18" i="16"/>
  <c r="K18" i="16" s="1"/>
  <c r="I30" i="16"/>
  <c r="K30" i="16" s="1"/>
  <c r="I19" i="16"/>
  <c r="K19" i="16" s="1"/>
  <c r="I16" i="16"/>
  <c r="K16" i="16" s="1"/>
  <c r="I27" i="16"/>
  <c r="K27" i="16" s="1"/>
  <c r="I32" i="16"/>
  <c r="K32" i="16" s="1"/>
  <c r="I39" i="16"/>
  <c r="K39" i="16" s="1"/>
  <c r="I49" i="16"/>
  <c r="K49" i="16" s="1"/>
  <c r="I37" i="16"/>
  <c r="K37" i="16" s="1"/>
  <c r="I12" i="16"/>
  <c r="K12" i="16" s="1"/>
  <c r="I17" i="16"/>
  <c r="K17" i="16" s="1"/>
  <c r="I41" i="16"/>
  <c r="K41" i="16" s="1"/>
  <c r="I48" i="16"/>
  <c r="K48" i="16" s="1"/>
  <c r="I40" i="16"/>
  <c r="K40" i="16" s="1"/>
  <c r="I14" i="16"/>
  <c r="K14" i="16" s="1"/>
  <c r="H15" i="15"/>
  <c r="H14" i="15"/>
  <c r="H23" i="15"/>
  <c r="H22" i="15"/>
  <c r="H9" i="15"/>
  <c r="H8" i="15"/>
  <c r="H59" i="15"/>
  <c r="H58" i="15"/>
  <c r="H11" i="15"/>
  <c r="H10" i="15"/>
  <c r="H41" i="15"/>
  <c r="H40" i="15"/>
  <c r="H13" i="15"/>
  <c r="H12" i="15"/>
  <c r="H53" i="15"/>
  <c r="H52" i="15"/>
  <c r="H35" i="15"/>
  <c r="H34" i="15"/>
  <c r="H37" i="15"/>
  <c r="H36" i="15"/>
  <c r="H17" i="15"/>
  <c r="H16" i="15"/>
  <c r="H25" i="15"/>
  <c r="H24" i="15"/>
  <c r="H31" i="15"/>
  <c r="H30" i="15"/>
  <c r="H33" i="15"/>
  <c r="H32" i="15"/>
  <c r="H55" i="15"/>
  <c r="H54" i="15"/>
  <c r="H19" i="15"/>
  <c r="H18" i="15"/>
  <c r="H8" i="13"/>
  <c r="J8" i="13" s="1"/>
  <c r="H15" i="13"/>
  <c r="J15" i="13" s="1"/>
  <c r="H17" i="13"/>
  <c r="J17" i="13" s="1"/>
  <c r="H21" i="13"/>
  <c r="J21" i="13" s="1"/>
  <c r="H55" i="13"/>
  <c r="J55" i="13" s="1"/>
  <c r="H13" i="13"/>
  <c r="J13" i="13" s="1"/>
  <c r="H9" i="13"/>
  <c r="J9" i="13" s="1"/>
  <c r="H14" i="13"/>
  <c r="J14" i="13" s="1"/>
  <c r="H24" i="13"/>
  <c r="J24" i="13" s="1"/>
  <c r="H16" i="13"/>
  <c r="J16" i="13" s="1"/>
  <c r="H44" i="13"/>
  <c r="J44" i="13" s="1"/>
  <c r="H57" i="13"/>
  <c r="J57" i="13" s="1"/>
  <c r="H11" i="13"/>
  <c r="J11" i="13" s="1"/>
  <c r="I23" i="12"/>
  <c r="I18" i="12"/>
  <c r="I30" i="12"/>
  <c r="I33" i="12"/>
  <c r="I22" i="12"/>
  <c r="I11" i="12"/>
  <c r="I44" i="12"/>
  <c r="I52" i="12"/>
  <c r="I47" i="12"/>
  <c r="I27" i="12"/>
  <c r="I15" i="12"/>
  <c r="I34" i="12"/>
  <c r="I17" i="12"/>
  <c r="I36" i="12"/>
  <c r="I46" i="12"/>
  <c r="I55" i="12"/>
  <c r="I32" i="12"/>
  <c r="I42" i="12"/>
  <c r="I49" i="12"/>
  <c r="I28" i="12"/>
  <c r="I50" i="12"/>
  <c r="I24" i="12"/>
  <c r="I58" i="12"/>
  <c r="G29" i="11"/>
  <c r="G28" i="11"/>
  <c r="G21" i="11"/>
  <c r="G20" i="11"/>
  <c r="G13" i="11"/>
  <c r="G12" i="11"/>
  <c r="G43" i="11"/>
  <c r="G42" i="11"/>
  <c r="G23" i="11"/>
  <c r="G22" i="11"/>
  <c r="G17" i="11"/>
  <c r="G16" i="11"/>
  <c r="G41" i="11"/>
  <c r="G40" i="11"/>
  <c r="G33" i="11"/>
  <c r="G32" i="11"/>
  <c r="G19" i="11"/>
  <c r="G18" i="11"/>
  <c r="G9" i="11"/>
  <c r="G8" i="11"/>
  <c r="G11" i="11"/>
  <c r="H36" i="9"/>
  <c r="H41" i="9"/>
  <c r="H46" i="9"/>
  <c r="H39" i="9"/>
  <c r="H23" i="9"/>
  <c r="H21" i="9"/>
  <c r="H47" i="9"/>
  <c r="H20" i="9"/>
  <c r="H35" i="9"/>
  <c r="H31" i="9"/>
  <c r="H24" i="9"/>
  <c r="H8" i="9"/>
  <c r="H30" i="9"/>
  <c r="H40" i="9"/>
  <c r="H29" i="9"/>
  <c r="H28" i="9"/>
  <c r="H32" i="9"/>
  <c r="H9" i="9"/>
  <c r="H38" i="9"/>
  <c r="H13" i="9"/>
  <c r="H25" i="9"/>
  <c r="H27" i="9"/>
  <c r="H45" i="9"/>
  <c r="H13" i="8"/>
  <c r="J13" i="8" s="1"/>
  <c r="H30" i="8"/>
  <c r="J30" i="8" s="1"/>
  <c r="H28" i="8"/>
  <c r="J28" i="8" s="1"/>
  <c r="H15" i="8"/>
  <c r="J15" i="8" s="1"/>
  <c r="H17" i="8"/>
  <c r="J17" i="8" s="1"/>
  <c r="H43" i="8"/>
  <c r="J43" i="8" s="1"/>
  <c r="H10" i="8"/>
  <c r="J10" i="8" s="1"/>
  <c r="H21" i="8"/>
  <c r="J21" i="8" s="1"/>
  <c r="H14" i="8"/>
  <c r="J14" i="8" s="1"/>
  <c r="H36" i="8"/>
  <c r="J36" i="8" s="1"/>
  <c r="H24" i="8"/>
  <c r="J24" i="8" s="1"/>
  <c r="H12" i="8"/>
  <c r="J12" i="8" s="1"/>
  <c r="H19" i="8"/>
  <c r="J19" i="8" s="1"/>
  <c r="H23" i="8"/>
  <c r="J23" i="8" s="1"/>
  <c r="H9" i="8"/>
  <c r="J9" i="8" s="1"/>
  <c r="H31" i="8"/>
  <c r="J31" i="8" s="1"/>
  <c r="H35" i="8"/>
  <c r="J35" i="8" s="1"/>
  <c r="H42" i="8"/>
  <c r="J42" i="8" s="1"/>
  <c r="H20" i="8"/>
  <c r="J20" i="8" s="1"/>
  <c r="H41" i="8"/>
  <c r="J41" i="8" s="1"/>
  <c r="H44" i="8"/>
  <c r="J44" i="8" s="1"/>
  <c r="H39" i="8"/>
  <c r="J39" i="8" s="1"/>
  <c r="H38" i="8"/>
  <c r="J38" i="8" s="1"/>
  <c r="H26" i="8"/>
  <c r="J26" i="8" s="1"/>
  <c r="H40" i="8"/>
  <c r="J40" i="8" s="1"/>
  <c r="I9" i="7"/>
  <c r="I26" i="7"/>
  <c r="I8" i="7"/>
  <c r="I31" i="7"/>
  <c r="I42" i="7"/>
  <c r="I16" i="7"/>
  <c r="I38" i="7"/>
  <c r="I12" i="7"/>
  <c r="I33" i="7"/>
  <c r="I25" i="7"/>
  <c r="I27" i="7"/>
  <c r="I17" i="7"/>
  <c r="I28" i="7"/>
  <c r="I22" i="7"/>
  <c r="I13" i="7"/>
  <c r="I39" i="7"/>
  <c r="I15" i="7"/>
  <c r="I10" i="7"/>
  <c r="I34" i="7"/>
  <c r="I40" i="7"/>
  <c r="I11" i="7"/>
  <c r="I23" i="7"/>
  <c r="I21" i="7"/>
  <c r="I41" i="7"/>
  <c r="I35" i="7"/>
  <c r="I51" i="6"/>
  <c r="I18" i="6"/>
  <c r="I46" i="6"/>
  <c r="I39" i="6"/>
  <c r="I36" i="6"/>
  <c r="I37" i="6"/>
  <c r="I28" i="6"/>
  <c r="I38" i="6"/>
  <c r="I15" i="6"/>
  <c r="I52" i="6"/>
  <c r="I40" i="6"/>
  <c r="I43" i="6"/>
  <c r="I44" i="6"/>
  <c r="I34" i="6"/>
  <c r="I42" i="6"/>
  <c r="I30" i="6"/>
  <c r="I49" i="6"/>
  <c r="I11" i="6"/>
  <c r="I25" i="6"/>
  <c r="I10" i="6"/>
  <c r="I24" i="6"/>
  <c r="I29" i="6"/>
  <c r="I23" i="6"/>
  <c r="I47" i="6"/>
  <c r="I8" i="6"/>
  <c r="I21" i="6"/>
  <c r="I27" i="6"/>
  <c r="H23" i="5"/>
  <c r="H15" i="5"/>
  <c r="H26" i="5"/>
  <c r="H14" i="5"/>
  <c r="H27" i="5"/>
  <c r="H13" i="5"/>
  <c r="H16" i="5"/>
  <c r="H32" i="5"/>
  <c r="H25" i="5"/>
  <c r="H18" i="5"/>
  <c r="H8" i="5"/>
  <c r="H9" i="5"/>
  <c r="H17" i="5"/>
  <c r="O11" i="4"/>
  <c r="O7" i="4"/>
  <c r="O6" i="4"/>
  <c r="O13" i="4"/>
  <c r="O8" i="4"/>
  <c r="O10" i="4"/>
  <c r="O14" i="4"/>
  <c r="O15" i="4"/>
  <c r="O12" i="4"/>
  <c r="O19" i="4"/>
  <c r="O9" i="4"/>
  <c r="O17" i="4"/>
  <c r="O21" i="4"/>
  <c r="O18" i="4"/>
  <c r="O16" i="4"/>
  <c r="O20" i="4"/>
  <c r="O22" i="4"/>
  <c r="H21" i="11" l="1"/>
  <c r="H29" i="11"/>
  <c r="H11" i="11"/>
  <c r="H9" i="11"/>
  <c r="H19" i="11"/>
  <c r="H33" i="11"/>
  <c r="H41" i="11"/>
  <c r="H17" i="11"/>
  <c r="H23" i="11"/>
  <c r="H43" i="11"/>
  <c r="H13" i="11"/>
  <c r="I39" i="15"/>
  <c r="I57" i="15"/>
  <c r="I21" i="15"/>
  <c r="I45" i="15"/>
  <c r="I27" i="15"/>
  <c r="I43" i="15"/>
  <c r="I55" i="15"/>
  <c r="I33" i="15"/>
  <c r="I19" i="15"/>
  <c r="I31" i="15"/>
  <c r="I13" i="15"/>
  <c r="I35" i="15"/>
  <c r="I41" i="15"/>
  <c r="I29" i="15"/>
  <c r="I53" i="15"/>
  <c r="I17" i="15"/>
  <c r="I25" i="15"/>
  <c r="I37" i="15"/>
  <c r="I51" i="15"/>
  <c r="I11" i="15"/>
  <c r="I59" i="15"/>
  <c r="I9" i="15"/>
  <c r="I23" i="15"/>
  <c r="I15" i="15"/>
  <c r="K59" i="15" l="1"/>
  <c r="K41" i="15"/>
  <c r="K39" i="15"/>
  <c r="K25" i="15"/>
  <c r="K19" i="15"/>
  <c r="K27" i="15"/>
  <c r="K15" i="15"/>
  <c r="K11" i="15"/>
  <c r="K17" i="15"/>
  <c r="K35" i="15"/>
  <c r="K33" i="15"/>
  <c r="K45" i="15"/>
  <c r="K23" i="15"/>
  <c r="K53" i="15"/>
  <c r="K55" i="15"/>
  <c r="K21" i="15"/>
  <c r="K51" i="15"/>
  <c r="K13" i="15"/>
  <c r="K9" i="15"/>
  <c r="K37" i="15"/>
  <c r="K29" i="15"/>
  <c r="K31" i="15"/>
  <c r="K43" i="15"/>
  <c r="K57" i="15"/>
</calcChain>
</file>

<file path=xl/sharedStrings.xml><?xml version="1.0" encoding="utf-8"?>
<sst xmlns="http://schemas.openxmlformats.org/spreadsheetml/2006/main" count="2655" uniqueCount="520">
  <si>
    <t>Фамилия, имя</t>
  </si>
  <si>
    <t>МС</t>
  </si>
  <si>
    <t>КМС</t>
  </si>
  <si>
    <t>-</t>
  </si>
  <si>
    <t>Организация</t>
  </si>
  <si>
    <t>∑</t>
  </si>
  <si>
    <t>М.</t>
  </si>
  <si>
    <t>Вып.
Разр</t>
  </si>
  <si>
    <t>Результаты</t>
  </si>
  <si>
    <t>-7х</t>
  </si>
  <si>
    <t>-11х</t>
  </si>
  <si>
    <t>-5х</t>
  </si>
  <si>
    <t>-6х</t>
  </si>
  <si>
    <t>-2х</t>
  </si>
  <si>
    <t>-8х</t>
  </si>
  <si>
    <t>-4х</t>
  </si>
  <si>
    <t>-3х</t>
  </si>
  <si>
    <t>-0х</t>
  </si>
  <si>
    <t>-1х</t>
  </si>
  <si>
    <t>К</t>
  </si>
  <si>
    <t>Л</t>
  </si>
  <si>
    <t>С</t>
  </si>
  <si>
    <t>-9х</t>
  </si>
  <si>
    <t>-12х</t>
  </si>
  <si>
    <t>-14х</t>
  </si>
  <si>
    <t>Благинин Сергей</t>
  </si>
  <si>
    <t>-10х</t>
  </si>
  <si>
    <t>Коваленок Кирилл</t>
  </si>
  <si>
    <t>Гусейнова Ульяна</t>
  </si>
  <si>
    <t>Лапушинская Маргарита</t>
  </si>
  <si>
    <t>Лисовская Анна</t>
  </si>
  <si>
    <t>Козич Максим</t>
  </si>
  <si>
    <t>Протокол №2</t>
  </si>
  <si>
    <t>Веремеюк Дарья</t>
  </si>
  <si>
    <t>Михович Валерий</t>
  </si>
  <si>
    <t>Творонович Софья</t>
  </si>
  <si>
    <t>Минск МСиТ СДЮШОР</t>
  </si>
  <si>
    <t>Протокол №7</t>
  </si>
  <si>
    <t>Редьков Александр</t>
  </si>
  <si>
    <t>Бал</t>
  </si>
  <si>
    <t>2005  КМС</t>
  </si>
  <si>
    <t>Минск Динамо  СДЮШОР 1</t>
  </si>
  <si>
    <t>Брест.обл. Пинск МСиТ СДЮШОР</t>
  </si>
  <si>
    <t>Мазовка Алина</t>
  </si>
  <si>
    <t>2006  КМС</t>
  </si>
  <si>
    <t>Брест.обл. Динамо СДЮШОР</t>
  </si>
  <si>
    <t>2006     1</t>
  </si>
  <si>
    <t>Гродн. обл. Динамо СДЮШОР</t>
  </si>
  <si>
    <t>Максименко Ксения</t>
  </si>
  <si>
    <t>Минск ДОСААФ СДЮСТШ</t>
  </si>
  <si>
    <t>Купреенко Виктория</t>
  </si>
  <si>
    <t>2005     1</t>
  </si>
  <si>
    <t>2005    2</t>
  </si>
  <si>
    <t>Гродн. обл. ФПБ СДЮШОР Неман</t>
  </si>
  <si>
    <t>Пинчук Даная</t>
  </si>
  <si>
    <t>2006    1</t>
  </si>
  <si>
    <t>Румак Татьяна</t>
  </si>
  <si>
    <t>Гродн.обл. МСиТ СДЮШОР 1</t>
  </si>
  <si>
    <t xml:space="preserve">Чуприс Дарья </t>
  </si>
  <si>
    <t>2007    1</t>
  </si>
  <si>
    <t>Иванова Арина</t>
  </si>
  <si>
    <t>Дикая Валерия</t>
  </si>
  <si>
    <t>Гуревич Анастасия</t>
  </si>
  <si>
    <t>2005    1</t>
  </si>
  <si>
    <t>Янова Валерия</t>
  </si>
  <si>
    <t>2006    2</t>
  </si>
  <si>
    <t>Черкавская Мария</t>
  </si>
  <si>
    <t>Брест.обл.МСиТ СДЮШОР-7</t>
  </si>
  <si>
    <t>2007    2</t>
  </si>
  <si>
    <t>Волков Артем</t>
  </si>
  <si>
    <t>Мирук Илья</t>
  </si>
  <si>
    <t>2008    2</t>
  </si>
  <si>
    <t>Брест обл. Динамо СДЮШОР</t>
  </si>
  <si>
    <t>Попко Даниил</t>
  </si>
  <si>
    <t>Год рожд.
разр.</t>
  </si>
  <si>
    <t>л/п</t>
  </si>
  <si>
    <t>-16х</t>
  </si>
  <si>
    <t>23</t>
  </si>
  <si>
    <t>9</t>
  </si>
  <si>
    <t>Дерех Артём</t>
  </si>
  <si>
    <t>2005   КМС</t>
  </si>
  <si>
    <t>Минск Динамо СДЮШОР 1</t>
  </si>
  <si>
    <t>Сак Александр</t>
  </si>
  <si>
    <t>Шолохов Владимир</t>
  </si>
  <si>
    <t>Протокол №1</t>
  </si>
  <si>
    <t>Богданова Александра</t>
  </si>
  <si>
    <t>Доронина Диана</t>
  </si>
  <si>
    <t>Брест.обл. МСиТ СДЮШОР 7</t>
  </si>
  <si>
    <t>Наумова Василиса</t>
  </si>
  <si>
    <t>Мин. обл. Борисов ФПБ СДЮШОР</t>
  </si>
  <si>
    <t>Овчаренко София</t>
  </si>
  <si>
    <t>Осийчук Алеся</t>
  </si>
  <si>
    <t>Петрова Александра</t>
  </si>
  <si>
    <t>Витебск.обл. МСиТ ДЮСШ-3</t>
  </si>
  <si>
    <t>2005     2</t>
  </si>
  <si>
    <t>2006     2</t>
  </si>
  <si>
    <t>Шукан Михаил</t>
  </si>
  <si>
    <t>Сазанова Полина</t>
  </si>
  <si>
    <t>Вып.
разр</t>
  </si>
  <si>
    <t>2005    КМС</t>
  </si>
  <si>
    <t>Кравцов Юрий</t>
  </si>
  <si>
    <t>2007     2</t>
  </si>
  <si>
    <t>ПРОТОКОЛ</t>
  </si>
  <si>
    <t xml:space="preserve">общекомандного первенства </t>
  </si>
  <si>
    <t>г. Брест</t>
  </si>
  <si>
    <t>Команда</t>
  </si>
  <si>
    <t>ПП-2д</t>
  </si>
  <si>
    <t>МВ-8д</t>
  </si>
  <si>
    <t>МП-5ю</t>
  </si>
  <si>
    <t>МВ-8ю</t>
  </si>
  <si>
    <t>ВП-4ю</t>
  </si>
  <si>
    <t>МВ-4д</t>
  </si>
  <si>
    <t>МП-12ю</t>
  </si>
  <si>
    <t>МВ-4ю</t>
  </si>
  <si>
    <t>ПП-2ю</t>
  </si>
  <si>
    <t>МП-2д</t>
  </si>
  <si>
    <t>ВП-4д</t>
  </si>
  <si>
    <t>СДЮШОР №1 г. Пинск</t>
  </si>
  <si>
    <t>ДЮСШ №2  г. Речица</t>
  </si>
  <si>
    <t>СДЮШОР №1 г. Могилёв</t>
  </si>
  <si>
    <t>СДЮСТШ ДОСААФ г. Минск</t>
  </si>
  <si>
    <t>СДЮШОР по стр. сп. г. Минск</t>
  </si>
  <si>
    <t>СДЮШОР №1 Динамо г. Минск</t>
  </si>
  <si>
    <t>СДЮШОР Динамо г. Гродно</t>
  </si>
  <si>
    <t>СДЮШОР №1 г. Гродно</t>
  </si>
  <si>
    <t>СДЮШОР "Неман" г. Гродно</t>
  </si>
  <si>
    <t>ДЮСШ "Олимп 2015" г. Гомель</t>
  </si>
  <si>
    <t>СДЮШОР г. Белоозёрск</t>
  </si>
  <si>
    <t>СДЮШОР г. Борисов</t>
  </si>
  <si>
    <t>СДЮШОР Динамо г. Витебск</t>
  </si>
  <si>
    <t>СДЮШОР №7 г. Брест</t>
  </si>
  <si>
    <t>ДЮСШ №3 г. Витебск</t>
  </si>
  <si>
    <t>М</t>
  </si>
  <si>
    <t>Протокол №11</t>
  </si>
  <si>
    <t>Гордиенко Анастасия</t>
  </si>
  <si>
    <t>Малевич Полина</t>
  </si>
  <si>
    <t>СДЮШОР Динамо г. Брест</t>
  </si>
  <si>
    <t>Поломка оружия</t>
  </si>
  <si>
    <t>Главный судья, судья ВНК</t>
  </si>
  <si>
    <t>В.В. Павлюкевич</t>
  </si>
  <si>
    <t>Ж.Н.Ковальчук</t>
  </si>
  <si>
    <t>Костенко Полина</t>
  </si>
  <si>
    <t>2006   2</t>
  </si>
  <si>
    <t>Костюкович Анастасия</t>
  </si>
  <si>
    <t>2007   2</t>
  </si>
  <si>
    <t>Шулепа Маргарита</t>
  </si>
  <si>
    <t>Хайдина Кристина</t>
  </si>
  <si>
    <t>Минск РССК ДОСААФ</t>
  </si>
  <si>
    <t>Трошина Яна</t>
  </si>
  <si>
    <t>Белая Анита</t>
  </si>
  <si>
    <t>Трофимчик Дарья</t>
  </si>
  <si>
    <t>Борисовская СДЮШОР ФПБ</t>
  </si>
  <si>
    <t>СДЮШОР Динамо Гродно</t>
  </si>
  <si>
    <t>СДЮШОР Динамо Брест</t>
  </si>
  <si>
    <t>СДЮШОР-1 Динамо Минск</t>
  </si>
  <si>
    <t>СДЮШОР Динамо Витебск</t>
  </si>
  <si>
    <t>Антонов Всеволод</t>
  </si>
  <si>
    <t>Воложин Александр</t>
  </si>
  <si>
    <t>Довбаш Никита</t>
  </si>
  <si>
    <t>Полуянчик Константин</t>
  </si>
  <si>
    <t>Пунько Денис</t>
  </si>
  <si>
    <t>Шевченко Кирилл</t>
  </si>
  <si>
    <t xml:space="preserve">Минск ДОСААФ СДЮСТШ </t>
  </si>
  <si>
    <t>Апанасик Ульяна</t>
  </si>
  <si>
    <t>2008     1</t>
  </si>
  <si>
    <t>Богданова Мария</t>
  </si>
  <si>
    <t>2006   КМС</t>
  </si>
  <si>
    <t>Брест. обл. МСиТ  СДЮШОР 7</t>
  </si>
  <si>
    <t>Давыденко Ксения</t>
  </si>
  <si>
    <t>2007     1</t>
  </si>
  <si>
    <t>Кечко Виктория</t>
  </si>
  <si>
    <t>Ковальчук Софья</t>
  </si>
  <si>
    <t>Витебск обл.  Динамо СДЮШОР</t>
  </si>
  <si>
    <t>Савина Арина</t>
  </si>
  <si>
    <t>Сигакова Анастасия</t>
  </si>
  <si>
    <t>2007  КМС</t>
  </si>
  <si>
    <t>Сикан Анастасия</t>
  </si>
  <si>
    <t>2007   КМС</t>
  </si>
  <si>
    <t>11</t>
  </si>
  <si>
    <t>юн</t>
  </si>
  <si>
    <t>СДЮШОР "Динамо" Гродно</t>
  </si>
  <si>
    <t>Гарев Глеб</t>
  </si>
  <si>
    <t>Коротинский Артем</t>
  </si>
  <si>
    <t>Леденёв Николай</t>
  </si>
  <si>
    <t>Ливанцов Арсений</t>
  </si>
  <si>
    <t>Новик Марк</t>
  </si>
  <si>
    <t>Пасюк Антон</t>
  </si>
  <si>
    <t>Сидорук Игорь</t>
  </si>
  <si>
    <t>Гом.обл. ГООС ДОСААФ</t>
  </si>
  <si>
    <t>Шахорский Владислав</t>
  </si>
  <si>
    <t>Ласкович Глеб</t>
  </si>
  <si>
    <t>Леонов Тимофей</t>
  </si>
  <si>
    <t>Мартинович Иван</t>
  </si>
  <si>
    <t>Мацкевич Егор</t>
  </si>
  <si>
    <t>Разумков Артем</t>
  </si>
  <si>
    <t>Сухомлинов Александр</t>
  </si>
  <si>
    <t>Чирец Назар</t>
  </si>
  <si>
    <t>Чмуневич Кирилл</t>
  </si>
  <si>
    <t>Лист2, упр. МВ-8ю</t>
  </si>
  <si>
    <t>В.В.Павлюкевич</t>
  </si>
  <si>
    <t>2007    КМС</t>
  </si>
  <si>
    <t>2006    КМС</t>
  </si>
  <si>
    <t>Белая Алина</t>
  </si>
  <si>
    <t>2008    1</t>
  </si>
  <si>
    <t>19</t>
  </si>
  <si>
    <t>Гом.обл. ФПБ ДЮСШ Олимп 2015</t>
  </si>
  <si>
    <t>2006      2</t>
  </si>
  <si>
    <t xml:space="preserve">   </t>
  </si>
  <si>
    <t>СДЮШОР № 7 Брест</t>
  </si>
  <si>
    <t>Байдук Никита</t>
  </si>
  <si>
    <t>СДЮШОР МСиТ Минск</t>
  </si>
  <si>
    <t>СДЮШОР 1 МСиТ Гродно</t>
  </si>
  <si>
    <t>Вашкевич Полина</t>
  </si>
  <si>
    <t>Лист2, упр. МП-4д</t>
  </si>
  <si>
    <t>СДЮШОР-7 МСиТ Брест</t>
  </si>
  <si>
    <t>Рулько Михаил</t>
  </si>
  <si>
    <t>СДЮСТШ ДОСААФ Минск</t>
  </si>
  <si>
    <t>СДЮШОР ФПБ Борисов</t>
  </si>
  <si>
    <t>СДЮШОР-1 МСиТ Гродно</t>
  </si>
  <si>
    <t xml:space="preserve">    С</t>
  </si>
  <si>
    <t>Ходунаев Тимофей</t>
  </si>
  <si>
    <t>2008     2</t>
  </si>
  <si>
    <t>МП-4д</t>
  </si>
  <si>
    <t>РССК ДОСААФ г.Минск</t>
  </si>
  <si>
    <t xml:space="preserve">                      10 м.ПП-2, пневматический пистолет  40 выстрелов. Девушки</t>
  </si>
  <si>
    <t xml:space="preserve">Республиканская спартакиада детско-юношеских спортивных школ 
по стрельбе пулевой среди юношей и девушек 2005 г. р. и моложе.                                                                           </t>
  </si>
  <si>
    <t xml:space="preserve">                      25 м. МП-5.  Спортивный пистолет (30+30 выстрелов). Юноши</t>
  </si>
  <si>
    <t xml:space="preserve">                      50 м.МВ-8, малокалиберная винтовка  30 выстрелов (лёжа). Девушки</t>
  </si>
  <si>
    <t xml:space="preserve">                      50 м.МВ-8, малокалиберная винтовка  30 выстрелов (лёжа). Юноши</t>
  </si>
  <si>
    <t>Мурин Даниил</t>
  </si>
  <si>
    <t>Карабонюк Михаил</t>
  </si>
  <si>
    <t>Кисляк Егор</t>
  </si>
  <si>
    <t>Драневич Семён</t>
  </si>
  <si>
    <t>Протасевич Антон</t>
  </si>
  <si>
    <t>Метько Максим</t>
  </si>
  <si>
    <t>Жоров Захар</t>
  </si>
  <si>
    <t>Годуйко Максим</t>
  </si>
  <si>
    <t>Бадун Анастасия</t>
  </si>
  <si>
    <t>Гродн.обл. Динамо СДЮШОР</t>
  </si>
  <si>
    <t>Барашкова Вероника</t>
  </si>
  <si>
    <t>Бердович Анна</t>
  </si>
  <si>
    <t>Минск Арчери Клаб</t>
  </si>
  <si>
    <t>Бухта Ольга</t>
  </si>
  <si>
    <t>Белоозерск МСиТ СДЮШОР</t>
  </si>
  <si>
    <t>Викторович Евгения</t>
  </si>
  <si>
    <t>Гартик Мариэтта</t>
  </si>
  <si>
    <t>Гурецкая Виктория</t>
  </si>
  <si>
    <t>Давыдик Дарья</t>
  </si>
  <si>
    <t>Желнеровская Ника</t>
  </si>
  <si>
    <t>Минск Динамо СДЮШОР</t>
  </si>
  <si>
    <t>Зуева Анастасия</t>
  </si>
  <si>
    <t>Витебск. обл. Динамо СДЮШОР</t>
  </si>
  <si>
    <t>Иванова Екатерина</t>
  </si>
  <si>
    <t>Калинкевич Диана</t>
  </si>
  <si>
    <t>Леута Полина</t>
  </si>
  <si>
    <t>Мин.обл. Борисов ФПБ СДЮШОР</t>
  </si>
  <si>
    <t>Лешкевич Анна</t>
  </si>
  <si>
    <t>Лукьяновец Ксения</t>
  </si>
  <si>
    <t>Макаревич Дарья</t>
  </si>
  <si>
    <t>Маркелова Полина</t>
  </si>
  <si>
    <t>2005    МС</t>
  </si>
  <si>
    <t>Мин. обл. Борисов ПГОСШ-УОР</t>
  </si>
  <si>
    <t>Прокопчик Виктория</t>
  </si>
  <si>
    <t>Прохоревич Ксения</t>
  </si>
  <si>
    <t>Рында Алина</t>
  </si>
  <si>
    <t>Стойлик Надежда</t>
  </si>
  <si>
    <t>Филистович Алина</t>
  </si>
  <si>
    <t>Могилев. обл. МСиТ СДЮШОР 1</t>
  </si>
  <si>
    <t>Якуш Яна</t>
  </si>
  <si>
    <t>Ковалёнок Кирилл</t>
  </si>
  <si>
    <t>Чеховкий Иван</t>
  </si>
  <si>
    <t>Жилин Роман</t>
  </si>
  <si>
    <t>Корытник Глеб</t>
  </si>
  <si>
    <t>Станкевич Евгений</t>
  </si>
  <si>
    <t>Лукьяновец Богдан</t>
  </si>
  <si>
    <t>Жегало Александр</t>
  </si>
  <si>
    <t>Ткач Николай</t>
  </si>
  <si>
    <t>Зиньков Арсений</t>
  </si>
  <si>
    <t>Кравченко Алексей</t>
  </si>
  <si>
    <t>Валюк Егор</t>
  </si>
  <si>
    <t>Брест обл. МСиТ СДЮШОР7 БОКЦОР</t>
  </si>
  <si>
    <t>Витебск.обл. Динамо СДЮШОР</t>
  </si>
  <si>
    <t>Гомель ООС ДОСААФ</t>
  </si>
  <si>
    <t xml:space="preserve">Брест обл. МСиТ СДЮШОР7 </t>
  </si>
  <si>
    <t>2007      1</t>
  </si>
  <si>
    <t xml:space="preserve">Брест.обл. Динамо СДЮШОР </t>
  </si>
  <si>
    <t>2008      2</t>
  </si>
  <si>
    <t>Главный судья - секретарь, судья НК</t>
  </si>
  <si>
    <t xml:space="preserve">                И.А.Жаворонков</t>
  </si>
  <si>
    <t>Ст.судья КОР, судья ВНК</t>
  </si>
  <si>
    <t>Т.Р.Наркевич</t>
  </si>
  <si>
    <t xml:space="preserve">           Лист 2, упр.ПП-2-д</t>
  </si>
  <si>
    <t>Начислено баллов</t>
  </si>
  <si>
    <t>Гом. обл. ФПБ ДЮСШ  Олимп 2015</t>
  </si>
  <si>
    <t>(Костенко П.-16)</t>
  </si>
  <si>
    <t>СДЮШОР 7 Брест</t>
  </si>
  <si>
    <t>(Лисовская А. - 9)</t>
  </si>
  <si>
    <t>СДЮШОР 1 Динамо Минск</t>
  </si>
  <si>
    <t>(Богданова А. - 7)</t>
  </si>
  <si>
    <t>(Доронина Д. - 5)</t>
  </si>
  <si>
    <t>(Трошина Я. - 2)</t>
  </si>
  <si>
    <t>ДЮСШ ФПБ Олимп-2015 Гом.обл.</t>
  </si>
  <si>
    <t>(Лукьяновец К. - 1)</t>
  </si>
  <si>
    <t>(Осийчук А. -13)</t>
  </si>
  <si>
    <t xml:space="preserve">(Петрова А. -23, Наумова В. -19, </t>
  </si>
  <si>
    <t>Костюкович А. - 11, Леута П. - 3)</t>
  </si>
  <si>
    <t>(Лапушинская М. - 4)</t>
  </si>
  <si>
    <t>2008   КМС</t>
  </si>
  <si>
    <t>Бурдук Валерия</t>
  </si>
  <si>
    <t>Бурсянина София</t>
  </si>
  <si>
    <t>Гом.обл. Речица ДОСААФ ДЮСШ 2</t>
  </si>
  <si>
    <t>Бут-Гусаим Елена</t>
  </si>
  <si>
    <t>Брест.обл  Пинск.МСиТ СДЮШОР</t>
  </si>
  <si>
    <t>Воробьева Светлана</t>
  </si>
  <si>
    <t>Гомель обл. МСиТ ГДЮСШ № 6</t>
  </si>
  <si>
    <t>2009     2</t>
  </si>
  <si>
    <t>Гордиенко Софья</t>
  </si>
  <si>
    <t>Григорович Юлия</t>
  </si>
  <si>
    <t xml:space="preserve">Брест. обл. МСиТ СДЮШОР7 БОКЦОР </t>
  </si>
  <si>
    <t>Драбинович Майя</t>
  </si>
  <si>
    <t>Дякива Арина</t>
  </si>
  <si>
    <t>Занкина Анна</t>
  </si>
  <si>
    <t xml:space="preserve">Зыкова Дарья </t>
  </si>
  <si>
    <t>Иванова Варвара</t>
  </si>
  <si>
    <t>Киселева Анна</t>
  </si>
  <si>
    <t>Левковец Маргарита</t>
  </si>
  <si>
    <t>Миштовт Дарья</t>
  </si>
  <si>
    <t>Осипенко Анна</t>
  </si>
  <si>
    <t>2008     3</t>
  </si>
  <si>
    <t>Пенязь Юлия</t>
  </si>
  <si>
    <t>Петрукович Полина</t>
  </si>
  <si>
    <t>Брест обл. Пинск МСиТ СДЮШОР</t>
  </si>
  <si>
    <r>
      <t xml:space="preserve">Брест.обл. Пинск МСиТ </t>
    </r>
    <r>
      <rPr>
        <sz val="10"/>
        <rFont val="Times New Roman"/>
        <family val="1"/>
        <charset val="204"/>
      </rPr>
      <t>СДЮШОР БрГОУОР</t>
    </r>
  </si>
  <si>
    <t>Самойлович Алеся</t>
  </si>
  <si>
    <t>Брест.обл. Динамо СДЮШОР БрГОУОР</t>
  </si>
  <si>
    <t>Соболевская Дарья</t>
  </si>
  <si>
    <t>Гомель обл. МСиТ ГООС ДОСААФ</t>
  </si>
  <si>
    <t>Степаненко Вероника</t>
  </si>
  <si>
    <t>Гончаренко Софья</t>
  </si>
  <si>
    <t>Минск ДОСААФ СДЮСТШ БрГОУОР</t>
  </si>
  <si>
    <t>Брест.обл. МСиТ СДЮШОР 7 БрГОУОР</t>
  </si>
  <si>
    <t>(Творонович С.-19, Ковальчук С.-11)</t>
  </si>
  <si>
    <t>(Куприенко В.-23, Максименко К.-3, Сазанова П.-1)</t>
  </si>
  <si>
    <t>(Иванова А.-16)</t>
  </si>
  <si>
    <t>ДЮСШ -2 ДОСААФ Речица</t>
  </si>
  <si>
    <t>СДЮШОР -1 МСиТ Пинск</t>
  </si>
  <si>
    <t>(Румак Т.-13)</t>
  </si>
  <si>
    <t>(Богданова М. -2, Янова В.-9, )</t>
  </si>
  <si>
    <t>(Дикая В.-4, Киселева А.-5)</t>
  </si>
  <si>
    <t>(Гордиенко А.-7)</t>
  </si>
  <si>
    <t>Лист 2, упр.МВ-8д</t>
  </si>
  <si>
    <t>Протокол №3</t>
  </si>
  <si>
    <t xml:space="preserve">         Поломка оружия</t>
  </si>
  <si>
    <t>Лист 2, упр.МП-5ю</t>
  </si>
  <si>
    <t>СДЮСТШ  ДОСААФ Минск</t>
  </si>
  <si>
    <t>(Полуянчик К.-19, Шукан М.-16)</t>
  </si>
  <si>
    <t>(Шолохов В.-23)</t>
  </si>
  <si>
    <t>Алампиев Денис</t>
  </si>
  <si>
    <t>Жигало Александр</t>
  </si>
  <si>
    <t>Гомель МСиТ ГДЮСШ6</t>
  </si>
  <si>
    <t>Шклейник Никита</t>
  </si>
  <si>
    <t>Урбанович Всеволод</t>
  </si>
  <si>
    <t>Брест обл. МСиТ СДЮШОР 7</t>
  </si>
  <si>
    <t>Мин. обл. Борисов РЦОП</t>
  </si>
  <si>
    <t>Савицкий Владислав</t>
  </si>
  <si>
    <t>Абметко Тимофей</t>
  </si>
  <si>
    <t xml:space="preserve">Брест обл. Динамо БрГУОР </t>
  </si>
  <si>
    <t>Вакульчик Даниил</t>
  </si>
  <si>
    <t>Гродн.обл.Динамо СДЮШОР</t>
  </si>
  <si>
    <t>Годонюк Владимир</t>
  </si>
  <si>
    <t>Ищенко Илья</t>
  </si>
  <si>
    <t>Кайгородов Владислав</t>
  </si>
  <si>
    <t>Витебск МСиТ ДЮСШ 3</t>
  </si>
  <si>
    <t>Козловский Арсений</t>
  </si>
  <si>
    <t>Матейко Егор</t>
  </si>
  <si>
    <t>Могилевский Денис</t>
  </si>
  <si>
    <t>Наркевич Дмитрий</t>
  </si>
  <si>
    <t>Новик Владислав</t>
  </si>
  <si>
    <t>Подгайский Артём</t>
  </si>
  <si>
    <t>Романовский Артем</t>
  </si>
  <si>
    <t>Усачёв Матвей</t>
  </si>
  <si>
    <t>Казак Леонид</t>
  </si>
  <si>
    <t>(Михович В.-19, Байдук Н.-16
Урбанович В.-3, Ласкович Г.-1)</t>
  </si>
  <si>
    <t>(Сухомлинов А.-23)</t>
  </si>
  <si>
    <t>СДЮШОР МСиТ г.Минск</t>
  </si>
  <si>
    <t>(Волков А.-13, Ливанцов А.-2)</t>
  </si>
  <si>
    <t>(Пасюк А.-11, Редьков А.-4)</t>
  </si>
  <si>
    <t>(Мирук И.-9)</t>
  </si>
  <si>
    <t>(Сидорук И.-7)</t>
  </si>
  <si>
    <t>(Леонов Т.-5)</t>
  </si>
  <si>
    <t>Протокол №4</t>
  </si>
  <si>
    <t>Гомель. обл. МСиТ ДЮСШ Олимп 2015</t>
  </si>
  <si>
    <t>Л/П</t>
  </si>
  <si>
    <t xml:space="preserve">                     25 м.МП-12,спортивный пистолет 20+20 выстрелов.Юноши</t>
  </si>
  <si>
    <t>Протокол №5</t>
  </si>
  <si>
    <t xml:space="preserve">                     10 м.ВП-4, пневматическая винтовка  40 выстрелов. Девушки</t>
  </si>
  <si>
    <t xml:space="preserve">                     50 м.МВ-4, малокалиберная винтовка  3х10 выстрелов. Юноши</t>
  </si>
  <si>
    <t>Гом.обл. Мозырь ФПБ ДЮСШ Олимп 2015</t>
  </si>
  <si>
    <t>Зыкова Дарья</t>
  </si>
  <si>
    <t xml:space="preserve">2008    2 </t>
  </si>
  <si>
    <t>Сельвич Карина</t>
  </si>
  <si>
    <t>Л\П</t>
  </si>
  <si>
    <r>
      <t xml:space="preserve">Брест.обл. Пинск МСиТ </t>
    </r>
    <r>
      <rPr>
        <sz val="9"/>
        <rFont val="Arial"/>
        <family val="2"/>
        <charset val="204"/>
      </rPr>
      <t>СДЮШОР БрГОУОР</t>
    </r>
  </si>
  <si>
    <t>2005      1</t>
  </si>
  <si>
    <t>Томашов Григорий</t>
  </si>
  <si>
    <t>2006      1</t>
  </si>
  <si>
    <t>2005      2</t>
  </si>
  <si>
    <t xml:space="preserve">Брест. обл. МСиТ СДЮШОР 7 БОКЦОР </t>
  </si>
  <si>
    <t>*5х</t>
  </si>
  <si>
    <t>(Шолохов В.-23, Кравцов Ю.-7)</t>
  </si>
  <si>
    <t>(Полуянчик К.-16, Шукан М.-9)</t>
  </si>
  <si>
    <t>(Коваленок К.-19)</t>
  </si>
  <si>
    <t>СДЮШОР1 Динамо Минск</t>
  </si>
  <si>
    <t>(Дерех А. -13)</t>
  </si>
  <si>
    <t>СДЮШОР МСиТ г.Белоозерск</t>
  </si>
  <si>
    <t>(Пунько Д-11)</t>
  </si>
  <si>
    <t>(Довбаш Н.-4, Жегало А.-3, Валюк Е.-2)</t>
  </si>
  <si>
    <t>ДЮСШ ФПБ Олимп 2015 Гомель</t>
  </si>
  <si>
    <t>(Лукьяновец Б.-5)</t>
  </si>
  <si>
    <t>Кречко Ольга</t>
  </si>
  <si>
    <t>Гончарова Юлия</t>
  </si>
  <si>
    <t>Протокол №6</t>
  </si>
  <si>
    <t>(Гуревич -11, Янова -4, Богданова -23)</t>
  </si>
  <si>
    <t>СДЮШОР 7 МСиТ Брест</t>
  </si>
  <si>
    <t>(Дикая В.-16)</t>
  </si>
  <si>
    <t>(Творонович С.-2, Давыденко К.-13)</t>
  </si>
  <si>
    <t>(Малевич П.-3)</t>
  </si>
  <si>
    <t>(Румак -1)</t>
  </si>
  <si>
    <t>СДЮШОР ФПБ "Неман" Гродно</t>
  </si>
  <si>
    <t>Гродн.обл. МСиТ      СДЮШОР 1</t>
  </si>
  <si>
    <t>Мин. обл. Борисов        ПГОСШ-УОР</t>
  </si>
  <si>
    <t>Лист2, упр. ВП-4д.</t>
  </si>
  <si>
    <t>(Сикан А.-7, Чуприс -19)</t>
  </si>
  <si>
    <t>(Савина А.-5, Иванова А. -9)</t>
  </si>
  <si>
    <t>Гродн.обл. МСиТ       СДЮШОР 1</t>
  </si>
  <si>
    <t>Гомель обл. МСиТ        ГДЮСШ № 6</t>
  </si>
  <si>
    <t>Гродн.обл. МСиТ            СДЮШОР 1</t>
  </si>
  <si>
    <t>6х</t>
  </si>
  <si>
    <t>(Волков А.-19, Ливанцов А.-13, Ищенко И.-9)</t>
  </si>
  <si>
    <t>(Сухомлинов А.-23, Гарев Г.-16)</t>
  </si>
  <si>
    <t>(Михович В.-11, Ласкович Г.-4, Байдук Н.-3)</t>
  </si>
  <si>
    <t>(Новик М.-5)</t>
  </si>
  <si>
    <t>(Мирук И.-2)</t>
  </si>
  <si>
    <t>(Редьков А.-1)</t>
  </si>
  <si>
    <t>Пинск МСиТ        СДЮШОР 1</t>
  </si>
  <si>
    <t>Лист2, упр. МВ-4ю</t>
  </si>
  <si>
    <t xml:space="preserve">Ст.судья линии огня 10 м, судья НК  </t>
  </si>
  <si>
    <t>Гомель. обл. ФПБ ДЮСШ  Олимп 2015</t>
  </si>
  <si>
    <t>Протокол №8</t>
  </si>
  <si>
    <t xml:space="preserve">                     25 м.МП-4, малокалиберный пистолет 30 выстрелов. Девушки</t>
  </si>
  <si>
    <t xml:space="preserve">                     50 м.МВ-4, малокалиберная винтовка  3Х10 выстрелов. Девушки</t>
  </si>
  <si>
    <t>Протокол №9</t>
  </si>
  <si>
    <t>Мощенников Леонид</t>
  </si>
  <si>
    <t>Голик Олег</t>
  </si>
  <si>
    <t>2007      2</t>
  </si>
  <si>
    <t>Донец Андрей</t>
  </si>
  <si>
    <t>Свинтицкий Владислав</t>
  </si>
  <si>
    <t>Наточин Иван</t>
  </si>
  <si>
    <t>Заварихин Игнат</t>
  </si>
  <si>
    <t>Лесневский Антон</t>
  </si>
  <si>
    <t xml:space="preserve">2007      2 </t>
  </si>
  <si>
    <t>Шумило Павел</t>
  </si>
  <si>
    <t>Костюкович А. - 3, Леута П. - 7)</t>
  </si>
  <si>
    <t>(Шулепа М. - 13, Вашкевич П. - 11)</t>
  </si>
  <si>
    <t>(Лисовская А. - 16)</t>
  </si>
  <si>
    <t>(Лапушинская М. - 2)</t>
  </si>
  <si>
    <t xml:space="preserve">(Петрова А. - 23, Наумова В. - 9, </t>
  </si>
  <si>
    <t>(Костенко П. - 19)</t>
  </si>
  <si>
    <t>(Шолохов В.-19, Кравцов Ю. - 4)</t>
  </si>
  <si>
    <t>(Козич М. - 13)</t>
  </si>
  <si>
    <t>(Дерех А. -11, Мощенков Л. - 2)</t>
  </si>
  <si>
    <t>(Коваленок К.- 7)</t>
  </si>
  <si>
    <t>(Полуянчик К.- 1)</t>
  </si>
  <si>
    <t>(Чеховский И - 3)</t>
  </si>
  <si>
    <t xml:space="preserve">                      10 м.ПП-2, пневматический пистолет  40 выстрелов. Юноши</t>
  </si>
  <si>
    <t>Протокол №10</t>
  </si>
  <si>
    <t xml:space="preserve">       Лист 2, упр.ПП-2 ю.</t>
  </si>
  <si>
    <t>(Трошина Я. - 4)</t>
  </si>
  <si>
    <t>35</t>
  </si>
  <si>
    <t>(Сак А. - 23, Жегало А.- 16, Довбаш Н.- 9)</t>
  </si>
  <si>
    <t>(Чуприс Д. -13, Сикан А.-11)</t>
  </si>
  <si>
    <t>(Дикая В.- 23)</t>
  </si>
  <si>
    <t>(Иванова А. -9, Савина А. - 4)</t>
  </si>
  <si>
    <t>(Творонович С.-7, Давыденко К.-2, Ковальчук С. -1)</t>
  </si>
  <si>
    <t>(Румак Т. -5)</t>
  </si>
  <si>
    <t>ДЮСШ 2 ДОСААФ Речица</t>
  </si>
  <si>
    <t>(Пинчук Д.- 3)</t>
  </si>
  <si>
    <t>Лист2, упр. МВ-4д</t>
  </si>
  <si>
    <t>(Богданова М. -19,  Янова Я. -16)</t>
  </si>
  <si>
    <r>
      <t xml:space="preserve">Брест.обл. Пинск МСиТ </t>
    </r>
    <r>
      <rPr>
        <sz val="6"/>
        <rFont val="Times New Roman"/>
        <family val="1"/>
        <charset val="204"/>
      </rPr>
      <t>СДЮШОР БрГОУОР</t>
    </r>
  </si>
  <si>
    <t xml:space="preserve">Республиканской спартакиады детско-юношеских спортивных школ 
по стрельбе пулевой среди юношей и девушек 2005 г. р. и моложе.      </t>
  </si>
  <si>
    <t>01 - 05.11.2021 г.</t>
  </si>
  <si>
    <t xml:space="preserve">                      25 м.МП-2, малокалиберный пистолет  30 выстрелов. Девушки</t>
  </si>
  <si>
    <t>Багинский Егор</t>
  </si>
  <si>
    <r>
      <t xml:space="preserve">Гомель. обл. МСиТ ДЮСШ </t>
    </r>
    <r>
      <rPr>
        <sz val="10"/>
        <rFont val="Arial Cyr"/>
        <charset val="204"/>
      </rPr>
      <t>Олимп 2015</t>
    </r>
  </si>
  <si>
    <t>Жуковский Евгений</t>
  </si>
  <si>
    <t>2009    2</t>
  </si>
  <si>
    <t>Миткевич Максим</t>
  </si>
  <si>
    <t>Черник Александр</t>
  </si>
  <si>
    <t>Могилев обл. МСиТ СДЮШОР 1</t>
  </si>
  <si>
    <t>Шушаков Максим</t>
  </si>
  <si>
    <t>Юркевич Владислав</t>
  </si>
  <si>
    <t>Протокол №12</t>
  </si>
  <si>
    <t xml:space="preserve">                     10 м.ВП-4, пневматическая винтовка  40 выстрелов. Юноши</t>
  </si>
  <si>
    <t>Вишневская Алина</t>
  </si>
  <si>
    <t>(Трошина Я. - 16, Трофимчик Д.-13)</t>
  </si>
  <si>
    <t>(Петрова А. - 23)</t>
  </si>
  <si>
    <t>(Доронина Д. - 19)</t>
  </si>
  <si>
    <t>Минск Динамо    СДЮШОР 1</t>
  </si>
  <si>
    <t>Витебск МСиТ     ДЮСШ 3</t>
  </si>
  <si>
    <t>(Ливанцов А.-19, Волков А.-13,  
Ходунаев Т.-11, Ищенко И.-9)</t>
  </si>
  <si>
    <t>( Редьков А.-23, Пасюк А.-5, )</t>
  </si>
  <si>
    <t>(Сухомлинов А.-16, Гарев Г.-2)</t>
  </si>
  <si>
    <t>(Подгайский А.-7,  Коротинский А.-4)</t>
  </si>
  <si>
    <t>(Чмуневич К.-3)</t>
  </si>
  <si>
    <t>(Миткевич М.-1)</t>
  </si>
  <si>
    <r>
      <t xml:space="preserve">ДЮСШ ФПБ Олимп-2015 </t>
    </r>
    <r>
      <rPr>
        <sz val="9"/>
        <rFont val="Arial Cyr"/>
        <charset val="204"/>
      </rPr>
      <t>Гом.обл.</t>
    </r>
  </si>
  <si>
    <t xml:space="preserve">       Лист 2, упр.ВП-4 ю</t>
  </si>
  <si>
    <t>Пинск МСиТ     СДЮШОР 1</t>
  </si>
  <si>
    <t>2006     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</si>
</sst>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;[Red]\-#,##0&quot;р.&quot;"/>
    <numFmt numFmtId="165" formatCode="0.0"/>
  </numFmts>
  <fonts count="43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b/>
      <sz val="12"/>
      <name val="Book Antiqua"/>
      <family val="1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Narrow"/>
      <family val="2"/>
      <charset val="204"/>
    </font>
    <font>
      <sz val="12"/>
      <name val="Arial Cyr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charset val="204"/>
    </font>
    <font>
      <sz val="12"/>
      <name val="Book Antiqua"/>
      <family val="1"/>
      <charset val="204"/>
    </font>
    <font>
      <b/>
      <sz val="11"/>
      <name val="Book Antiqua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41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sz val="13"/>
      <name val="Times New Roman"/>
      <family val="1"/>
      <charset val="204"/>
    </font>
    <font>
      <b/>
      <i/>
      <sz val="18"/>
      <name val="Arial Cyr"/>
      <charset val="204"/>
    </font>
    <font>
      <sz val="22"/>
      <name val="Cassandra"/>
      <family val="4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i/>
      <sz val="16"/>
      <name val="Arial Cyr"/>
      <charset val="204"/>
    </font>
    <font>
      <i/>
      <sz val="14"/>
      <name val="Arial Cyr"/>
      <charset val="204"/>
    </font>
    <font>
      <b/>
      <sz val="16"/>
      <name val="Cassandra"/>
      <family val="4"/>
      <charset val="204"/>
    </font>
    <font>
      <b/>
      <sz val="18"/>
      <name val="Cassandra"/>
      <family val="4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sz val="10"/>
      <color theme="3" tint="-0.249977111117893"/>
      <name val="Arial Cyr"/>
      <charset val="204"/>
    </font>
    <font>
      <sz val="10"/>
      <color theme="2"/>
      <name val="Arial Cyr"/>
      <charset val="204"/>
    </font>
    <font>
      <sz val="9"/>
      <name val="Arial"/>
      <family val="2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>
      <alignment vertical="center"/>
    </xf>
    <xf numFmtId="0" fontId="1" fillId="0" borderId="0"/>
  </cellStyleXfs>
  <cellXfs count="3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/>
    <xf numFmtId="1" fontId="8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10" fillId="0" borderId="0" xfId="0" applyNumberFormat="1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right" vertical="center"/>
    </xf>
    <xf numFmtId="1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165" fontId="6" fillId="0" borderId="0" xfId="0" applyNumberFormat="1" applyFont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vertical="top"/>
    </xf>
    <xf numFmtId="1" fontId="1" fillId="0" borderId="0" xfId="0" applyNumberFormat="1" applyFont="1" applyAlignment="1">
      <alignment horizontal="center" wrapText="1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17" fillId="0" borderId="0" xfId="0" applyFont="1"/>
    <xf numFmtId="0" fontId="7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2" fillId="0" borderId="0" xfId="1" applyNumberFormat="1" applyFont="1" applyBorder="1" applyAlignment="1">
      <alignment horizontal="center" vertical="center"/>
    </xf>
    <xf numFmtId="1" fontId="29" fillId="0" borderId="0" xfId="1" applyNumberFormat="1" applyFont="1" applyBorder="1" applyAlignment="1">
      <alignment horizontal="right" vertical="center"/>
    </xf>
    <xf numFmtId="49" fontId="30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9" fillId="0" borderId="0" xfId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" fontId="2" fillId="0" borderId="0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2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right" vertical="center"/>
    </xf>
    <xf numFmtId="0" fontId="17" fillId="0" borderId="0" xfId="0" applyFont="1" applyBorder="1" applyAlignment="1"/>
    <xf numFmtId="0" fontId="17" fillId="0" borderId="0" xfId="0" applyFont="1" applyBorder="1"/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8" fillId="0" borderId="0" xfId="0" applyFont="1" applyBorder="1" applyAlignment="1"/>
    <xf numFmtId="0" fontId="28" fillId="0" borderId="0" xfId="0" applyFont="1" applyBorder="1"/>
    <xf numFmtId="0" fontId="28" fillId="0" borderId="0" xfId="0" applyFont="1"/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1" fontId="28" fillId="0" borderId="0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1" fontId="37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1" fontId="20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  <xf numFmtId="0" fontId="36" fillId="0" borderId="2" xfId="0" applyFont="1" applyFill="1" applyBorder="1" applyAlignment="1">
      <alignment vertical="center"/>
    </xf>
    <xf numFmtId="1" fontId="28" fillId="0" borderId="0" xfId="0" applyNumberFormat="1" applyFont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1" fontId="28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8" fillId="0" borderId="0" xfId="0" applyFont="1" applyAlignment="1">
      <alignment vertical="center"/>
    </xf>
    <xf numFmtId="0" fontId="28" fillId="0" borderId="0" xfId="0" applyFont="1" applyAlignment="1"/>
    <xf numFmtId="165" fontId="0" fillId="0" borderId="0" xfId="0" applyNumberFormat="1"/>
    <xf numFmtId="0" fontId="38" fillId="0" borderId="0" xfId="2" applyFont="1" applyFill="1" applyBorder="1" applyAlignment="1">
      <alignment horizontal="center" wrapText="1"/>
    </xf>
    <xf numFmtId="0" fontId="39" fillId="0" borderId="0" xfId="2" applyFont="1" applyFill="1" applyAlignment="1">
      <alignment horizontal="center"/>
    </xf>
    <xf numFmtId="0" fontId="40" fillId="0" borderId="0" xfId="0" applyFont="1" applyAlignment="1">
      <alignment horizontal="center"/>
    </xf>
    <xf numFmtId="0" fontId="28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1" fontId="37" fillId="0" borderId="0" xfId="0" applyNumberFormat="1" applyFont="1" applyAlignment="1">
      <alignment horizontal="left" vertical="center" wrapText="1"/>
    </xf>
    <xf numFmtId="1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top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top"/>
    </xf>
    <xf numFmtId="1" fontId="37" fillId="0" borderId="0" xfId="0" applyNumberFormat="1" applyFont="1" applyAlignment="1">
      <alignment horizontal="center" vertical="center" wrapText="1"/>
    </xf>
    <xf numFmtId="1" fontId="28" fillId="0" borderId="0" xfId="0" applyNumberFormat="1" applyFont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1" fontId="20" fillId="0" borderId="0" xfId="0" applyNumberFormat="1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vertical="center" wrapText="1"/>
    </xf>
    <xf numFmtId="0" fontId="20" fillId="0" borderId="0" xfId="0" applyFont="1"/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37" fillId="0" borderId="0" xfId="0" applyNumberFormat="1" applyFont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left" vertical="center" wrapText="1"/>
    </xf>
    <xf numFmtId="1" fontId="3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" fontId="20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14" fontId="0" fillId="0" borderId="4" xfId="0" applyNumberFormat="1" applyBorder="1" applyAlignment="1">
      <alignment horizontal="left" vertical="center"/>
    </xf>
    <xf numFmtId="1" fontId="37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1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/>
    </xf>
    <xf numFmtId="49" fontId="15" fillId="0" borderId="6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1" fontId="36" fillId="0" borderId="0" xfId="0" applyNumberFormat="1" applyFont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1" fontId="37" fillId="0" borderId="0" xfId="0" applyNumberFormat="1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vertical="center"/>
    </xf>
  </cellXfs>
  <cellStyles count="3">
    <cellStyle name="Обычный" xfId="0" builtinId="0"/>
    <cellStyle name="Обычный 2" xfId="2"/>
    <cellStyle name="Обычный_Лист1" xfId="1"/>
  </cellStyles>
  <dxfs count="2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R109"/>
  <sheetViews>
    <sheetView topLeftCell="A49" zoomScaleNormal="100" zoomScaleSheetLayoutView="100" workbookViewId="0">
      <selection activeCell="B61" sqref="B61"/>
    </sheetView>
  </sheetViews>
  <sheetFormatPr defaultRowHeight="12.75"/>
  <cols>
    <col min="1" max="1" width="4.28515625" customWidth="1"/>
    <col min="2" max="2" width="26.42578125" customWidth="1"/>
    <col min="3" max="3" width="5.7109375" customWidth="1"/>
    <col min="4" max="4" width="17.28515625" customWidth="1"/>
    <col min="5" max="8" width="5.7109375" customWidth="1"/>
    <col min="9" max="9" width="7.28515625" customWidth="1"/>
    <col min="10" max="10" width="4.42578125" customWidth="1"/>
    <col min="11" max="11" width="5.7109375" customWidth="1"/>
    <col min="12" max="12" width="5.140625" customWidth="1"/>
    <col min="13" max="13" width="7.7109375" customWidth="1"/>
    <col min="14" max="14" width="7" customWidth="1"/>
    <col min="15" max="15" width="6.85546875" customWidth="1"/>
    <col min="16" max="16" width="6.5703125" customWidth="1"/>
    <col min="17" max="17" width="7.42578125" customWidth="1"/>
    <col min="18" max="18" width="7.140625" customWidth="1"/>
  </cols>
  <sheetData>
    <row r="1" spans="1:18" ht="34.5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244"/>
      <c r="L1" s="10"/>
    </row>
    <row r="2" spans="1:18" ht="13.5" customHeight="1">
      <c r="A2" s="245" t="s">
        <v>84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0"/>
    </row>
    <row r="3" spans="1:18" ht="14.25" customHeight="1">
      <c r="A3" s="28" t="s">
        <v>224</v>
      </c>
      <c r="N3" s="170" t="s">
        <v>1</v>
      </c>
      <c r="O3" s="170" t="s">
        <v>2</v>
      </c>
      <c r="P3" s="170">
        <v>1</v>
      </c>
      <c r="Q3" s="170">
        <v>2</v>
      </c>
      <c r="R3" s="170">
        <v>3</v>
      </c>
    </row>
    <row r="4" spans="1:18" ht="15">
      <c r="A4" s="270">
        <v>44502</v>
      </c>
      <c r="B4" s="270"/>
      <c r="C4" s="15"/>
      <c r="D4" s="15"/>
      <c r="E4" s="15"/>
      <c r="F4" s="15"/>
      <c r="G4" s="15"/>
      <c r="J4" t="s">
        <v>104</v>
      </c>
      <c r="N4" s="170">
        <v>376</v>
      </c>
      <c r="O4" s="170">
        <v>368</v>
      </c>
      <c r="P4" s="170">
        <v>358</v>
      </c>
      <c r="Q4" s="170">
        <v>345</v>
      </c>
      <c r="R4" s="170"/>
    </row>
    <row r="5" spans="1:18">
      <c r="A5" s="246" t="s">
        <v>6</v>
      </c>
      <c r="B5" s="246" t="s">
        <v>0</v>
      </c>
      <c r="C5" s="249" t="s">
        <v>74</v>
      </c>
      <c r="D5" s="252" t="s">
        <v>4</v>
      </c>
      <c r="E5" s="255" t="s">
        <v>8</v>
      </c>
      <c r="F5" s="256"/>
      <c r="G5" s="256"/>
      <c r="H5" s="257"/>
      <c r="I5" s="261" t="s">
        <v>5</v>
      </c>
      <c r="J5" s="262"/>
      <c r="K5" s="267" t="s">
        <v>7</v>
      </c>
      <c r="L5" s="275" t="s">
        <v>39</v>
      </c>
    </row>
    <row r="6" spans="1:18" ht="16.5" customHeight="1">
      <c r="A6" s="247"/>
      <c r="B6" s="247"/>
      <c r="C6" s="250"/>
      <c r="D6" s="253"/>
      <c r="E6" s="258"/>
      <c r="F6" s="259"/>
      <c r="G6" s="259"/>
      <c r="H6" s="260"/>
      <c r="I6" s="263"/>
      <c r="J6" s="264"/>
      <c r="K6" s="268"/>
      <c r="L6" s="276"/>
    </row>
    <row r="7" spans="1:18" ht="12" customHeight="1">
      <c r="A7" s="248"/>
      <c r="B7" s="248"/>
      <c r="C7" s="251"/>
      <c r="D7" s="254"/>
      <c r="E7" s="31">
        <v>1</v>
      </c>
      <c r="F7" s="31">
        <v>2</v>
      </c>
      <c r="G7" s="31">
        <v>3</v>
      </c>
      <c r="H7" s="31">
        <v>4</v>
      </c>
      <c r="I7" s="265"/>
      <c r="J7" s="266"/>
      <c r="K7" s="269"/>
      <c r="L7" s="277"/>
    </row>
    <row r="8" spans="1:18" ht="24.95" customHeight="1">
      <c r="A8" s="10">
        <v>1</v>
      </c>
      <c r="B8" s="7" t="s">
        <v>92</v>
      </c>
      <c r="C8" s="63" t="s">
        <v>40</v>
      </c>
      <c r="D8" s="49" t="s">
        <v>89</v>
      </c>
      <c r="E8" s="12">
        <v>95</v>
      </c>
      <c r="F8" s="12">
        <v>94</v>
      </c>
      <c r="G8" s="18">
        <v>95</v>
      </c>
      <c r="H8" s="18">
        <v>93</v>
      </c>
      <c r="I8" s="10">
        <f t="shared" ref="I8:I34" si="0">SUM(E8:H8)</f>
        <v>377</v>
      </c>
      <c r="J8" s="119" t="s">
        <v>10</v>
      </c>
      <c r="K8" s="12" t="str">
        <f t="shared" ref="K8:K34" si="1">IF(OR(AND(I8&gt;0,I8&lt;345),I8=0,I8=344),"-",IF(OR(AND(I8&gt;344,I8&lt;358),I8=345,I8=357),"2",IF(OR(AND(I8&gt;357,I8&lt;368),I8=358,I8=367),"1",IF(OR(AND(I8&gt;367,I8&lt;376),I8=368,I8=375),"КМС",IF(OR(AND(I8&gt;375,I8&lt;401),I8=376,I8=400),"МС",)))))</f>
        <v>МС</v>
      </c>
      <c r="L8" s="10">
        <v>23</v>
      </c>
      <c r="Q8" t="str">
        <f>IF(OR(AND(M99&gt;0,M99&lt;545),M99=0,M99=544),"-",IF(OR(AND(M99&gt;544,M99&lt;565),M99=545,M99=544),"1",IF(OR(AND(M99&gt;562,M99&lt;570),M99=563,M99=562),"КМС",IF(OR(AND(M99&gt;569,M99&lt;578),M99=570,M99=577),"МС",IF(OR(AND(M99&gt;577,M99&lt;601),M99=578,M99=600),"МСМК",)))))</f>
        <v>-</v>
      </c>
    </row>
    <row r="9" spans="1:18" ht="24.95" customHeight="1">
      <c r="A9" s="10">
        <v>2</v>
      </c>
      <c r="B9" s="7" t="s">
        <v>88</v>
      </c>
      <c r="C9" s="63" t="s">
        <v>260</v>
      </c>
      <c r="D9" s="49" t="s">
        <v>261</v>
      </c>
      <c r="E9" s="12">
        <v>94</v>
      </c>
      <c r="F9" s="12">
        <v>91</v>
      </c>
      <c r="G9" s="18">
        <v>94</v>
      </c>
      <c r="H9" s="18">
        <v>93</v>
      </c>
      <c r="I9" s="10">
        <f t="shared" si="0"/>
        <v>372</v>
      </c>
      <c r="J9" s="119" t="s">
        <v>14</v>
      </c>
      <c r="K9" s="12" t="str">
        <f t="shared" si="1"/>
        <v>КМС</v>
      </c>
      <c r="L9" s="10">
        <v>19</v>
      </c>
      <c r="N9" s="168"/>
      <c r="O9" s="168"/>
      <c r="P9" s="168"/>
      <c r="Q9" s="168"/>
    </row>
    <row r="10" spans="1:18" ht="24.95" customHeight="1">
      <c r="A10" s="10">
        <v>3</v>
      </c>
      <c r="B10" s="7" t="s">
        <v>141</v>
      </c>
      <c r="C10" s="63" t="s">
        <v>80</v>
      </c>
      <c r="D10" s="49" t="s">
        <v>339</v>
      </c>
      <c r="E10" s="12">
        <v>88</v>
      </c>
      <c r="F10" s="12">
        <v>95</v>
      </c>
      <c r="G10" s="18">
        <v>94</v>
      </c>
      <c r="H10" s="18">
        <v>93</v>
      </c>
      <c r="I10" s="10">
        <f t="shared" si="0"/>
        <v>370</v>
      </c>
      <c r="J10" s="119" t="s">
        <v>15</v>
      </c>
      <c r="K10" s="12" t="str">
        <f t="shared" si="1"/>
        <v>КМС</v>
      </c>
      <c r="L10" s="10">
        <v>16</v>
      </c>
      <c r="N10" s="169"/>
      <c r="O10" s="169"/>
      <c r="P10" s="169"/>
      <c r="Q10" s="169"/>
    </row>
    <row r="11" spans="1:18" ht="24.95" customHeight="1">
      <c r="A11" s="10">
        <v>4</v>
      </c>
      <c r="B11" s="7" t="s">
        <v>91</v>
      </c>
      <c r="C11" s="63" t="s">
        <v>59</v>
      </c>
      <c r="D11" s="49" t="s">
        <v>340</v>
      </c>
      <c r="E11" s="12">
        <v>90</v>
      </c>
      <c r="F11" s="12">
        <v>90</v>
      </c>
      <c r="G11" s="18">
        <v>97</v>
      </c>
      <c r="H11" s="18">
        <v>91</v>
      </c>
      <c r="I11" s="10">
        <f t="shared" si="0"/>
        <v>368</v>
      </c>
      <c r="J11" s="119" t="s">
        <v>18</v>
      </c>
      <c r="K11" s="12" t="str">
        <f t="shared" si="1"/>
        <v>КМС</v>
      </c>
      <c r="L11" s="10">
        <v>13</v>
      </c>
    </row>
    <row r="12" spans="1:18" ht="24.95" customHeight="1">
      <c r="A12" s="10">
        <v>5</v>
      </c>
      <c r="B12" s="7" t="s">
        <v>143</v>
      </c>
      <c r="C12" s="63" t="s">
        <v>59</v>
      </c>
      <c r="D12" s="49" t="s">
        <v>89</v>
      </c>
      <c r="E12" s="12">
        <v>92</v>
      </c>
      <c r="F12" s="12">
        <v>88</v>
      </c>
      <c r="G12" s="18">
        <v>90</v>
      </c>
      <c r="H12" s="18">
        <v>96</v>
      </c>
      <c r="I12" s="10">
        <f t="shared" si="0"/>
        <v>366</v>
      </c>
      <c r="J12" s="119" t="s">
        <v>14</v>
      </c>
      <c r="K12" s="12" t="str">
        <f t="shared" si="1"/>
        <v>1</v>
      </c>
      <c r="L12" s="10">
        <v>11</v>
      </c>
    </row>
    <row r="13" spans="1:18" ht="24.95" customHeight="1">
      <c r="A13" s="10">
        <v>6</v>
      </c>
      <c r="B13" s="7" t="s">
        <v>30</v>
      </c>
      <c r="C13" s="63" t="s">
        <v>80</v>
      </c>
      <c r="D13" s="49" t="s">
        <v>72</v>
      </c>
      <c r="E13" s="12">
        <v>95</v>
      </c>
      <c r="F13" s="12">
        <v>91</v>
      </c>
      <c r="G13" s="18">
        <v>89</v>
      </c>
      <c r="H13" s="18">
        <v>90</v>
      </c>
      <c r="I13" s="10">
        <f t="shared" si="0"/>
        <v>365</v>
      </c>
      <c r="J13" s="119" t="s">
        <v>15</v>
      </c>
      <c r="K13" s="12" t="str">
        <f t="shared" si="1"/>
        <v>1</v>
      </c>
      <c r="L13" s="52">
        <v>9</v>
      </c>
    </row>
    <row r="14" spans="1:18" ht="24.95" customHeight="1">
      <c r="A14" s="10">
        <v>7</v>
      </c>
      <c r="B14" s="7" t="s">
        <v>85</v>
      </c>
      <c r="C14" s="63" t="s">
        <v>99</v>
      </c>
      <c r="D14" s="49" t="s">
        <v>81</v>
      </c>
      <c r="E14" s="12">
        <v>89</v>
      </c>
      <c r="F14" s="12">
        <v>91</v>
      </c>
      <c r="G14" s="18">
        <v>94</v>
      </c>
      <c r="H14" s="18">
        <v>90</v>
      </c>
      <c r="I14" s="10">
        <f t="shared" si="0"/>
        <v>364</v>
      </c>
      <c r="J14" s="119" t="s">
        <v>12</v>
      </c>
      <c r="K14" s="12" t="str">
        <f t="shared" si="1"/>
        <v>1</v>
      </c>
      <c r="L14" s="10">
        <v>7</v>
      </c>
    </row>
    <row r="15" spans="1:18" ht="24.95" customHeight="1">
      <c r="A15" s="10">
        <v>8</v>
      </c>
      <c r="B15" s="7" t="s">
        <v>240</v>
      </c>
      <c r="C15" s="63" t="s">
        <v>52</v>
      </c>
      <c r="D15" s="49" t="s">
        <v>241</v>
      </c>
      <c r="E15" s="12">
        <v>90</v>
      </c>
      <c r="F15" s="12">
        <v>90</v>
      </c>
      <c r="G15" s="18">
        <v>93</v>
      </c>
      <c r="H15" s="18">
        <v>91</v>
      </c>
      <c r="I15" s="10">
        <f t="shared" si="0"/>
        <v>364</v>
      </c>
      <c r="J15" s="119" t="s">
        <v>15</v>
      </c>
      <c r="K15" s="12" t="str">
        <f t="shared" si="1"/>
        <v>1</v>
      </c>
      <c r="L15" s="173" t="s">
        <v>75</v>
      </c>
    </row>
    <row r="16" spans="1:18" ht="24.95" customHeight="1">
      <c r="A16" s="10">
        <v>9</v>
      </c>
      <c r="B16" s="7" t="s">
        <v>86</v>
      </c>
      <c r="C16" s="63" t="s">
        <v>80</v>
      </c>
      <c r="D16" s="49" t="s">
        <v>36</v>
      </c>
      <c r="E16" s="12">
        <v>96</v>
      </c>
      <c r="F16" s="12">
        <v>91</v>
      </c>
      <c r="G16" s="18">
        <v>86</v>
      </c>
      <c r="H16" s="18">
        <v>90</v>
      </c>
      <c r="I16" s="10">
        <f t="shared" si="0"/>
        <v>363</v>
      </c>
      <c r="J16" s="119" t="s">
        <v>15</v>
      </c>
      <c r="K16" s="12" t="str">
        <f t="shared" si="1"/>
        <v>1</v>
      </c>
      <c r="L16" s="10">
        <v>5</v>
      </c>
    </row>
    <row r="17" spans="1:12" ht="24.95" customHeight="1">
      <c r="A17" s="10">
        <v>10</v>
      </c>
      <c r="B17" s="7" t="s">
        <v>29</v>
      </c>
      <c r="C17" s="63" t="s">
        <v>40</v>
      </c>
      <c r="D17" s="49" t="s">
        <v>172</v>
      </c>
      <c r="E17" s="12">
        <v>89</v>
      </c>
      <c r="F17" s="12">
        <v>91</v>
      </c>
      <c r="G17" s="18">
        <v>91</v>
      </c>
      <c r="H17" s="18">
        <v>91</v>
      </c>
      <c r="I17" s="10">
        <f t="shared" si="0"/>
        <v>362</v>
      </c>
      <c r="J17" s="119" t="s">
        <v>11</v>
      </c>
      <c r="K17" s="12" t="str">
        <f t="shared" si="1"/>
        <v>1</v>
      </c>
      <c r="L17" s="10">
        <v>4</v>
      </c>
    </row>
    <row r="18" spans="1:12" ht="24.95" customHeight="1">
      <c r="A18" s="10">
        <v>11</v>
      </c>
      <c r="B18" s="7" t="s">
        <v>254</v>
      </c>
      <c r="C18" s="63" t="s">
        <v>169</v>
      </c>
      <c r="D18" s="49" t="s">
        <v>255</v>
      </c>
      <c r="E18" s="12">
        <v>93</v>
      </c>
      <c r="F18" s="12">
        <v>93</v>
      </c>
      <c r="G18" s="18">
        <v>86</v>
      </c>
      <c r="H18" s="18">
        <v>88</v>
      </c>
      <c r="I18" s="10">
        <f t="shared" si="0"/>
        <v>360</v>
      </c>
      <c r="J18" s="119" t="s">
        <v>15</v>
      </c>
      <c r="K18" s="12" t="str">
        <f t="shared" si="1"/>
        <v>1</v>
      </c>
      <c r="L18" s="52">
        <v>3</v>
      </c>
    </row>
    <row r="19" spans="1:12" ht="24.95" customHeight="1">
      <c r="A19" s="10">
        <v>12</v>
      </c>
      <c r="B19" s="7" t="s">
        <v>148</v>
      </c>
      <c r="C19" s="63" t="s">
        <v>166</v>
      </c>
      <c r="D19" s="49" t="s">
        <v>57</v>
      </c>
      <c r="E19" s="12">
        <v>89</v>
      </c>
      <c r="F19" s="12">
        <v>92</v>
      </c>
      <c r="G19" s="18">
        <v>88</v>
      </c>
      <c r="H19" s="18">
        <v>90</v>
      </c>
      <c r="I19" s="10">
        <f t="shared" si="0"/>
        <v>359</v>
      </c>
      <c r="J19" s="119" t="s">
        <v>12</v>
      </c>
      <c r="K19" s="12" t="str">
        <f t="shared" si="1"/>
        <v>1</v>
      </c>
      <c r="L19" s="10">
        <v>2</v>
      </c>
    </row>
    <row r="20" spans="1:12" ht="24.95" customHeight="1">
      <c r="A20" s="10">
        <v>13</v>
      </c>
      <c r="B20" s="7" t="s">
        <v>257</v>
      </c>
      <c r="C20" s="63" t="s">
        <v>59</v>
      </c>
      <c r="D20" s="49" t="s">
        <v>205</v>
      </c>
      <c r="E20" s="12">
        <v>87</v>
      </c>
      <c r="F20" s="12">
        <v>93</v>
      </c>
      <c r="G20" s="18">
        <v>88</v>
      </c>
      <c r="H20" s="18">
        <v>89</v>
      </c>
      <c r="I20" s="10">
        <f t="shared" si="0"/>
        <v>357</v>
      </c>
      <c r="J20" s="119" t="s">
        <v>11</v>
      </c>
      <c r="K20" s="12" t="str">
        <f t="shared" si="1"/>
        <v>2</v>
      </c>
      <c r="L20" s="10">
        <v>1</v>
      </c>
    </row>
    <row r="21" spans="1:12" ht="24.95" customHeight="1">
      <c r="A21" s="10">
        <v>14</v>
      </c>
      <c r="B21" s="7" t="s">
        <v>146</v>
      </c>
      <c r="C21" s="63" t="s">
        <v>80</v>
      </c>
      <c r="D21" s="49" t="s">
        <v>172</v>
      </c>
      <c r="E21" s="12">
        <v>89</v>
      </c>
      <c r="F21" s="12">
        <v>85</v>
      </c>
      <c r="G21" s="18">
        <v>90</v>
      </c>
      <c r="H21" s="18">
        <v>93</v>
      </c>
      <c r="I21" s="10">
        <f t="shared" si="0"/>
        <v>357</v>
      </c>
      <c r="J21" s="119" t="s">
        <v>15</v>
      </c>
      <c r="K21" s="12" t="str">
        <f t="shared" si="1"/>
        <v>2</v>
      </c>
      <c r="L21" s="10" t="s">
        <v>3</v>
      </c>
    </row>
    <row r="22" spans="1:12" ht="26.25" customHeight="1">
      <c r="A22" s="10">
        <v>15</v>
      </c>
      <c r="B22" s="7" t="s">
        <v>28</v>
      </c>
      <c r="C22" s="63" t="s">
        <v>80</v>
      </c>
      <c r="D22" s="49" t="s">
        <v>172</v>
      </c>
      <c r="E22" s="12">
        <v>93</v>
      </c>
      <c r="F22" s="12">
        <v>90</v>
      </c>
      <c r="G22" s="18">
        <v>85</v>
      </c>
      <c r="H22" s="18">
        <v>89</v>
      </c>
      <c r="I22" s="10">
        <f t="shared" si="0"/>
        <v>357</v>
      </c>
      <c r="J22" s="119" t="s">
        <v>16</v>
      </c>
      <c r="K22" s="12" t="str">
        <f t="shared" si="1"/>
        <v>2</v>
      </c>
      <c r="L22" s="10" t="s">
        <v>3</v>
      </c>
    </row>
    <row r="23" spans="1:12" ht="24.95" customHeight="1">
      <c r="A23" s="10">
        <v>16</v>
      </c>
      <c r="B23" s="7" t="s">
        <v>212</v>
      </c>
      <c r="C23" s="63" t="s">
        <v>55</v>
      </c>
      <c r="D23" s="49" t="s">
        <v>243</v>
      </c>
      <c r="E23" s="12">
        <v>86</v>
      </c>
      <c r="F23" s="12">
        <v>86</v>
      </c>
      <c r="G23" s="18">
        <v>94</v>
      </c>
      <c r="H23" s="18">
        <v>90</v>
      </c>
      <c r="I23" s="10">
        <f t="shared" si="0"/>
        <v>356</v>
      </c>
      <c r="J23" s="119" t="s">
        <v>16</v>
      </c>
      <c r="K23" s="12" t="str">
        <f t="shared" si="1"/>
        <v>2</v>
      </c>
      <c r="L23" s="10" t="s">
        <v>3</v>
      </c>
    </row>
    <row r="24" spans="1:12" ht="24.95" customHeight="1">
      <c r="A24" s="10">
        <v>17</v>
      </c>
      <c r="B24" s="7" t="s">
        <v>250</v>
      </c>
      <c r="C24" s="63" t="s">
        <v>80</v>
      </c>
      <c r="D24" s="49" t="s">
        <v>251</v>
      </c>
      <c r="E24" s="12">
        <v>85</v>
      </c>
      <c r="F24" s="12">
        <v>90</v>
      </c>
      <c r="G24" s="18">
        <v>88</v>
      </c>
      <c r="H24" s="18">
        <v>91</v>
      </c>
      <c r="I24" s="10">
        <f t="shared" si="0"/>
        <v>354</v>
      </c>
      <c r="J24" s="119" t="s">
        <v>15</v>
      </c>
      <c r="K24" s="12" t="str">
        <f t="shared" si="1"/>
        <v>2</v>
      </c>
      <c r="L24" s="10" t="s">
        <v>3</v>
      </c>
    </row>
    <row r="25" spans="1:12" ht="24.95" customHeight="1">
      <c r="A25" s="10">
        <v>18</v>
      </c>
      <c r="B25" s="7" t="s">
        <v>252</v>
      </c>
      <c r="C25" s="63" t="s">
        <v>68</v>
      </c>
      <c r="D25" s="49" t="s">
        <v>251</v>
      </c>
      <c r="E25" s="12">
        <v>89</v>
      </c>
      <c r="F25" s="12">
        <v>87</v>
      </c>
      <c r="G25" s="18">
        <v>89</v>
      </c>
      <c r="H25" s="18">
        <v>87</v>
      </c>
      <c r="I25" s="10">
        <f t="shared" si="0"/>
        <v>352</v>
      </c>
      <c r="J25" s="119" t="s">
        <v>11</v>
      </c>
      <c r="K25" s="12" t="str">
        <f t="shared" si="1"/>
        <v>2</v>
      </c>
      <c r="L25" s="10" t="s">
        <v>3</v>
      </c>
    </row>
    <row r="26" spans="1:12" ht="24.95" customHeight="1">
      <c r="A26" s="10">
        <v>19</v>
      </c>
      <c r="B26" s="7" t="s">
        <v>248</v>
      </c>
      <c r="C26" s="63" t="s">
        <v>101</v>
      </c>
      <c r="D26" s="49" t="s">
        <v>249</v>
      </c>
      <c r="E26" s="12">
        <v>85</v>
      </c>
      <c r="F26" s="12">
        <v>90</v>
      </c>
      <c r="G26" s="18">
        <v>89</v>
      </c>
      <c r="H26" s="18">
        <v>88</v>
      </c>
      <c r="I26" s="10">
        <f t="shared" si="0"/>
        <v>352</v>
      </c>
      <c r="J26" s="119" t="s">
        <v>16</v>
      </c>
      <c r="K26" s="12" t="str">
        <f t="shared" si="1"/>
        <v>2</v>
      </c>
      <c r="L26" s="10" t="s">
        <v>3</v>
      </c>
    </row>
    <row r="27" spans="1:12" ht="24.95" customHeight="1">
      <c r="A27" s="10">
        <v>20</v>
      </c>
      <c r="B27" s="7" t="s">
        <v>263</v>
      </c>
      <c r="C27" s="63" t="s">
        <v>63</v>
      </c>
      <c r="D27" s="49" t="s">
        <v>49</v>
      </c>
      <c r="E27" s="12">
        <v>88</v>
      </c>
      <c r="F27" s="12">
        <v>83</v>
      </c>
      <c r="G27" s="18">
        <v>88</v>
      </c>
      <c r="H27" s="18">
        <v>92</v>
      </c>
      <c r="I27" s="10">
        <f t="shared" si="0"/>
        <v>351</v>
      </c>
      <c r="J27" s="119" t="s">
        <v>26</v>
      </c>
      <c r="K27" s="12" t="str">
        <f t="shared" si="1"/>
        <v>2</v>
      </c>
      <c r="L27" s="173" t="s">
        <v>75</v>
      </c>
    </row>
    <row r="28" spans="1:12" ht="24.95" customHeight="1">
      <c r="A28" s="10">
        <v>21</v>
      </c>
      <c r="B28" s="7" t="s">
        <v>145</v>
      </c>
      <c r="C28" s="63" t="s">
        <v>169</v>
      </c>
      <c r="D28" s="49" t="s">
        <v>243</v>
      </c>
      <c r="E28" s="12">
        <v>85</v>
      </c>
      <c r="F28" s="12">
        <v>84</v>
      </c>
      <c r="G28" s="18">
        <v>89</v>
      </c>
      <c r="H28" s="18">
        <v>93</v>
      </c>
      <c r="I28" s="10">
        <f t="shared" si="0"/>
        <v>351</v>
      </c>
      <c r="J28" s="119" t="s">
        <v>13</v>
      </c>
      <c r="K28" s="12" t="str">
        <f t="shared" si="1"/>
        <v>2</v>
      </c>
      <c r="L28" s="10" t="s">
        <v>3</v>
      </c>
    </row>
    <row r="29" spans="1:12" ht="24.95" customHeight="1">
      <c r="A29" s="10">
        <v>22</v>
      </c>
      <c r="B29" s="7" t="s">
        <v>258</v>
      </c>
      <c r="C29" s="63" t="s">
        <v>51</v>
      </c>
      <c r="D29" s="49" t="s">
        <v>45</v>
      </c>
      <c r="E29" s="12">
        <v>86</v>
      </c>
      <c r="F29" s="12">
        <v>88</v>
      </c>
      <c r="G29" s="18">
        <v>87</v>
      </c>
      <c r="H29" s="18">
        <v>84</v>
      </c>
      <c r="I29" s="10">
        <f t="shared" si="0"/>
        <v>345</v>
      </c>
      <c r="J29" s="119" t="s">
        <v>13</v>
      </c>
      <c r="K29" s="12" t="str">
        <f t="shared" si="1"/>
        <v>2</v>
      </c>
      <c r="L29" s="173" t="s">
        <v>75</v>
      </c>
    </row>
    <row r="30" spans="1:12" ht="24.95" customHeight="1">
      <c r="A30" s="10">
        <v>23</v>
      </c>
      <c r="B30" s="7" t="s">
        <v>265</v>
      </c>
      <c r="C30" s="63" t="s">
        <v>80</v>
      </c>
      <c r="D30" s="49" t="s">
        <v>57</v>
      </c>
      <c r="E30" s="12">
        <v>85</v>
      </c>
      <c r="F30" s="12">
        <v>87</v>
      </c>
      <c r="G30" s="18">
        <v>85</v>
      </c>
      <c r="H30" s="18">
        <v>86</v>
      </c>
      <c r="I30" s="10">
        <f t="shared" si="0"/>
        <v>343</v>
      </c>
      <c r="J30" s="119" t="s">
        <v>15</v>
      </c>
      <c r="K30" s="12" t="str">
        <f t="shared" si="1"/>
        <v>-</v>
      </c>
      <c r="L30" s="10" t="s">
        <v>3</v>
      </c>
    </row>
    <row r="31" spans="1:12" ht="24.95" customHeight="1">
      <c r="A31" s="10">
        <v>24</v>
      </c>
      <c r="B31" s="7" t="s">
        <v>150</v>
      </c>
      <c r="C31" s="63" t="s">
        <v>201</v>
      </c>
      <c r="D31" s="49" t="s">
        <v>57</v>
      </c>
      <c r="E31" s="12">
        <v>85</v>
      </c>
      <c r="F31" s="12">
        <v>89</v>
      </c>
      <c r="G31" s="18">
        <v>84</v>
      </c>
      <c r="H31" s="18">
        <v>85</v>
      </c>
      <c r="I31" s="10">
        <f t="shared" si="0"/>
        <v>343</v>
      </c>
      <c r="J31" s="119" t="s">
        <v>13</v>
      </c>
      <c r="K31" s="12" t="str">
        <f t="shared" si="1"/>
        <v>-</v>
      </c>
      <c r="L31" s="10" t="s">
        <v>3</v>
      </c>
    </row>
    <row r="32" spans="1:12" ht="24.95" customHeight="1">
      <c r="A32" s="10">
        <v>25</v>
      </c>
      <c r="B32" s="7" t="s">
        <v>256</v>
      </c>
      <c r="C32" s="63" t="s">
        <v>169</v>
      </c>
      <c r="D32" s="49" t="s">
        <v>49</v>
      </c>
      <c r="E32" s="12">
        <v>78</v>
      </c>
      <c r="F32" s="12">
        <v>83</v>
      </c>
      <c r="G32" s="18">
        <v>89</v>
      </c>
      <c r="H32" s="18">
        <v>92</v>
      </c>
      <c r="I32" s="10">
        <f t="shared" si="0"/>
        <v>342</v>
      </c>
      <c r="J32" s="119" t="s">
        <v>18</v>
      </c>
      <c r="K32" s="12" t="str">
        <f t="shared" si="1"/>
        <v>-</v>
      </c>
      <c r="L32" s="173" t="s">
        <v>75</v>
      </c>
    </row>
    <row r="33" spans="1:12" ht="24.95" customHeight="1">
      <c r="A33" s="10">
        <v>26</v>
      </c>
      <c r="B33" s="7" t="s">
        <v>245</v>
      </c>
      <c r="C33" s="63" t="s">
        <v>221</v>
      </c>
      <c r="D33" s="49" t="s">
        <v>147</v>
      </c>
      <c r="E33" s="12">
        <v>85</v>
      </c>
      <c r="F33" s="12">
        <v>85</v>
      </c>
      <c r="G33" s="18">
        <v>82</v>
      </c>
      <c r="H33" s="18">
        <v>87</v>
      </c>
      <c r="I33" s="10">
        <f t="shared" si="0"/>
        <v>339</v>
      </c>
      <c r="J33" s="119" t="s">
        <v>16</v>
      </c>
      <c r="K33" s="12" t="str">
        <f t="shared" si="1"/>
        <v>-</v>
      </c>
      <c r="L33" s="10" t="s">
        <v>3</v>
      </c>
    </row>
    <row r="34" spans="1:12" ht="24.95" customHeight="1">
      <c r="A34" s="10">
        <v>27</v>
      </c>
      <c r="B34" s="7" t="s">
        <v>244</v>
      </c>
      <c r="C34" s="63" t="s">
        <v>101</v>
      </c>
      <c r="D34" s="49" t="s">
        <v>36</v>
      </c>
      <c r="E34" s="12">
        <v>81</v>
      </c>
      <c r="F34" s="12">
        <v>89</v>
      </c>
      <c r="G34" s="18">
        <v>84</v>
      </c>
      <c r="H34" s="18">
        <v>84</v>
      </c>
      <c r="I34" s="10">
        <f t="shared" si="0"/>
        <v>338</v>
      </c>
      <c r="J34" s="119" t="s">
        <v>13</v>
      </c>
      <c r="K34" s="12" t="str">
        <f t="shared" si="1"/>
        <v>-</v>
      </c>
      <c r="L34" s="173" t="s">
        <v>75</v>
      </c>
    </row>
    <row r="35" spans="1:12" ht="24.95" customHeight="1">
      <c r="A35" s="10"/>
      <c r="B35" s="7"/>
      <c r="C35" s="63"/>
      <c r="D35" s="49"/>
      <c r="E35" s="12"/>
      <c r="F35" s="12"/>
      <c r="G35" s="18"/>
      <c r="H35" s="18"/>
      <c r="I35" s="10"/>
      <c r="J35" s="119"/>
      <c r="K35" s="12"/>
      <c r="L35" s="173"/>
    </row>
    <row r="36" spans="1:12" ht="24.95" customHeight="1">
      <c r="A36" s="10"/>
      <c r="B36" s="7"/>
      <c r="C36" s="63"/>
      <c r="D36" s="49"/>
      <c r="E36" s="12"/>
      <c r="F36" s="12"/>
      <c r="G36" s="18"/>
      <c r="H36" s="120" t="s">
        <v>291</v>
      </c>
      <c r="I36" s="51"/>
      <c r="J36" s="12"/>
      <c r="K36" s="50"/>
      <c r="L36" s="173"/>
    </row>
    <row r="37" spans="1:12" ht="24.95" customHeight="1">
      <c r="A37" s="10">
        <v>28</v>
      </c>
      <c r="B37" s="7" t="s">
        <v>253</v>
      </c>
      <c r="C37" s="63" t="s">
        <v>101</v>
      </c>
      <c r="D37" s="49" t="s">
        <v>243</v>
      </c>
      <c r="E37" s="12">
        <v>77</v>
      </c>
      <c r="F37" s="12">
        <v>88</v>
      </c>
      <c r="G37" s="18">
        <v>85</v>
      </c>
      <c r="H37" s="18">
        <v>87</v>
      </c>
      <c r="I37" s="10">
        <f t="shared" ref="I37:I49" si="2">SUM(E37:H37)</f>
        <v>337</v>
      </c>
      <c r="J37" s="119" t="s">
        <v>15</v>
      </c>
      <c r="K37" s="12" t="str">
        <f t="shared" ref="K37:K49" si="3">IF(OR(AND(I37&gt;0,I37&lt;345),I37=0,I37=344),"-",IF(OR(AND(I37&gt;344,I37&lt;358),I37=345,I37=357),"2",IF(OR(AND(I37&gt;357,I37&lt;368),I37=358,I37=367),"1",IF(OR(AND(I37&gt;367,I37&lt;376),I37=368,I37=375),"КМС",IF(OR(AND(I37&gt;375,I37&lt;401),I37=376,I37=400),"МС",)))))</f>
        <v>-</v>
      </c>
      <c r="L37" s="52" t="s">
        <v>3</v>
      </c>
    </row>
    <row r="38" spans="1:12" ht="24.95" customHeight="1">
      <c r="A38" s="10">
        <v>29</v>
      </c>
      <c r="B38" s="7" t="s">
        <v>237</v>
      </c>
      <c r="C38" s="63" t="s">
        <v>164</v>
      </c>
      <c r="D38" s="49" t="s">
        <v>238</v>
      </c>
      <c r="E38" s="12">
        <v>88</v>
      </c>
      <c r="F38" s="12">
        <v>83</v>
      </c>
      <c r="G38" s="18">
        <v>84</v>
      </c>
      <c r="H38" s="18">
        <v>82</v>
      </c>
      <c r="I38" s="10">
        <f t="shared" si="2"/>
        <v>337</v>
      </c>
      <c r="J38" s="119" t="s">
        <v>15</v>
      </c>
      <c r="K38" s="12" t="str">
        <f t="shared" si="3"/>
        <v>-</v>
      </c>
      <c r="L38" s="10" t="s">
        <v>3</v>
      </c>
    </row>
    <row r="39" spans="1:12" ht="24.95" customHeight="1">
      <c r="A39" s="10">
        <v>30</v>
      </c>
      <c r="B39" s="7" t="s">
        <v>246</v>
      </c>
      <c r="C39" s="63" t="s">
        <v>68</v>
      </c>
      <c r="D39" s="49" t="s">
        <v>243</v>
      </c>
      <c r="E39" s="12">
        <v>85</v>
      </c>
      <c r="F39" s="12">
        <v>81</v>
      </c>
      <c r="G39" s="18">
        <v>82</v>
      </c>
      <c r="H39" s="18">
        <v>88</v>
      </c>
      <c r="I39" s="10">
        <f t="shared" si="2"/>
        <v>336</v>
      </c>
      <c r="J39" s="119" t="s">
        <v>13</v>
      </c>
      <c r="K39" s="12" t="str">
        <f t="shared" si="3"/>
        <v>-</v>
      </c>
      <c r="L39" s="10" t="s">
        <v>3</v>
      </c>
    </row>
    <row r="40" spans="1:12" ht="24.95" customHeight="1">
      <c r="A40" s="10">
        <v>31</v>
      </c>
      <c r="B40" s="7" t="s">
        <v>149</v>
      </c>
      <c r="C40" s="63" t="s">
        <v>71</v>
      </c>
      <c r="D40" s="49" t="s">
        <v>36</v>
      </c>
      <c r="E40" s="12">
        <v>80</v>
      </c>
      <c r="F40" s="12">
        <v>84</v>
      </c>
      <c r="G40" s="18">
        <v>84</v>
      </c>
      <c r="H40" s="18">
        <v>87</v>
      </c>
      <c r="I40" s="10">
        <f t="shared" si="2"/>
        <v>335</v>
      </c>
      <c r="J40" s="119" t="s">
        <v>15</v>
      </c>
      <c r="K40" s="12" t="str">
        <f t="shared" si="3"/>
        <v>-</v>
      </c>
      <c r="L40" s="173" t="s">
        <v>75</v>
      </c>
    </row>
    <row r="41" spans="1:12" ht="24.95" customHeight="1">
      <c r="A41" s="10">
        <v>32</v>
      </c>
      <c r="B41" s="7" t="s">
        <v>262</v>
      </c>
      <c r="C41" s="63" t="s">
        <v>101</v>
      </c>
      <c r="D41" s="49" t="s">
        <v>238</v>
      </c>
      <c r="E41" s="12">
        <v>80</v>
      </c>
      <c r="F41" s="12">
        <v>87</v>
      </c>
      <c r="G41" s="18">
        <v>81</v>
      </c>
      <c r="H41" s="18">
        <v>87</v>
      </c>
      <c r="I41" s="10">
        <f t="shared" si="2"/>
        <v>335</v>
      </c>
      <c r="J41" s="119" t="s">
        <v>15</v>
      </c>
      <c r="K41" s="12" t="str">
        <f t="shared" si="3"/>
        <v>-</v>
      </c>
      <c r="L41" s="10" t="s">
        <v>3</v>
      </c>
    </row>
    <row r="42" spans="1:12" ht="24.95" customHeight="1">
      <c r="A42" s="10">
        <v>33</v>
      </c>
      <c r="B42" s="7" t="s">
        <v>90</v>
      </c>
      <c r="C42" s="63" t="s">
        <v>59</v>
      </c>
      <c r="D42" s="49" t="s">
        <v>49</v>
      </c>
      <c r="E42" s="12">
        <v>85</v>
      </c>
      <c r="F42" s="12">
        <v>82</v>
      </c>
      <c r="G42" s="18">
        <v>81</v>
      </c>
      <c r="H42" s="18">
        <v>87</v>
      </c>
      <c r="I42" s="10">
        <f t="shared" si="2"/>
        <v>335</v>
      </c>
      <c r="J42" s="26" t="s">
        <v>16</v>
      </c>
      <c r="K42" s="12" t="str">
        <f t="shared" si="3"/>
        <v>-</v>
      </c>
      <c r="L42" s="173" t="s">
        <v>75</v>
      </c>
    </row>
    <row r="43" spans="1:12" ht="24.95" customHeight="1">
      <c r="A43" s="10">
        <v>34</v>
      </c>
      <c r="B43" s="7" t="s">
        <v>264</v>
      </c>
      <c r="C43" s="63" t="s">
        <v>101</v>
      </c>
      <c r="D43" s="49" t="s">
        <v>238</v>
      </c>
      <c r="E43" s="12">
        <v>85</v>
      </c>
      <c r="F43" s="12">
        <v>84</v>
      </c>
      <c r="G43" s="18">
        <v>84</v>
      </c>
      <c r="H43" s="18">
        <v>78</v>
      </c>
      <c r="I43" s="10">
        <f t="shared" si="2"/>
        <v>331</v>
      </c>
      <c r="J43" s="119" t="s">
        <v>18</v>
      </c>
      <c r="K43" s="12" t="str">
        <f t="shared" si="3"/>
        <v>-</v>
      </c>
      <c r="L43" s="10" t="s">
        <v>3</v>
      </c>
    </row>
    <row r="44" spans="1:12" ht="24.95" customHeight="1">
      <c r="A44" s="10">
        <v>35</v>
      </c>
      <c r="B44" s="7" t="s">
        <v>247</v>
      </c>
      <c r="C44" s="63" t="s">
        <v>55</v>
      </c>
      <c r="D44" s="49" t="s">
        <v>57</v>
      </c>
      <c r="E44" s="12">
        <v>83</v>
      </c>
      <c r="F44" s="12">
        <v>85</v>
      </c>
      <c r="G44" s="18">
        <v>78</v>
      </c>
      <c r="H44" s="18">
        <v>76</v>
      </c>
      <c r="I44" s="10">
        <f t="shared" si="2"/>
        <v>322</v>
      </c>
      <c r="J44" s="119" t="s">
        <v>16</v>
      </c>
      <c r="K44" s="12" t="str">
        <f t="shared" si="3"/>
        <v>-</v>
      </c>
      <c r="L44" s="173" t="s">
        <v>75</v>
      </c>
    </row>
    <row r="45" spans="1:12" ht="24.95" customHeight="1">
      <c r="A45" s="10">
        <v>36</v>
      </c>
      <c r="B45" s="7" t="s">
        <v>268</v>
      </c>
      <c r="C45" s="63" t="s">
        <v>68</v>
      </c>
      <c r="D45" s="49" t="s">
        <v>243</v>
      </c>
      <c r="E45" s="12">
        <v>85</v>
      </c>
      <c r="F45" s="12">
        <v>81</v>
      </c>
      <c r="G45" s="18">
        <v>75</v>
      </c>
      <c r="H45" s="18">
        <v>80</v>
      </c>
      <c r="I45" s="10">
        <f t="shared" si="2"/>
        <v>321</v>
      </c>
      <c r="J45" s="119" t="s">
        <v>13</v>
      </c>
      <c r="K45" s="12" t="str">
        <f t="shared" si="3"/>
        <v>-</v>
      </c>
      <c r="L45" s="52" t="s">
        <v>3</v>
      </c>
    </row>
    <row r="46" spans="1:12" ht="29.25" customHeight="1">
      <c r="A46" s="10">
        <v>37</v>
      </c>
      <c r="B46" s="7" t="s">
        <v>259</v>
      </c>
      <c r="C46" s="63" t="s">
        <v>95</v>
      </c>
      <c r="D46" s="49" t="s">
        <v>293</v>
      </c>
      <c r="E46" s="12">
        <v>78</v>
      </c>
      <c r="F46" s="12">
        <v>77</v>
      </c>
      <c r="G46" s="18">
        <v>82</v>
      </c>
      <c r="H46" s="18">
        <v>81</v>
      </c>
      <c r="I46" s="10">
        <f t="shared" si="2"/>
        <v>318</v>
      </c>
      <c r="J46" s="119" t="s">
        <v>13</v>
      </c>
      <c r="K46" s="12" t="str">
        <f t="shared" si="3"/>
        <v>-</v>
      </c>
      <c r="L46" s="10" t="s">
        <v>3</v>
      </c>
    </row>
    <row r="47" spans="1:12" ht="24.95" customHeight="1">
      <c r="A47" s="10">
        <v>38</v>
      </c>
      <c r="B47" s="7" t="s">
        <v>266</v>
      </c>
      <c r="C47" s="63" t="s">
        <v>221</v>
      </c>
      <c r="D47" s="49" t="s">
        <v>267</v>
      </c>
      <c r="E47" s="12">
        <v>86</v>
      </c>
      <c r="F47" s="12">
        <v>77</v>
      </c>
      <c r="G47" s="18">
        <v>71</v>
      </c>
      <c r="H47" s="18">
        <v>75</v>
      </c>
      <c r="I47" s="10">
        <f t="shared" si="2"/>
        <v>309</v>
      </c>
      <c r="J47" s="119" t="s">
        <v>18</v>
      </c>
      <c r="K47" s="12" t="str">
        <f t="shared" si="3"/>
        <v>-</v>
      </c>
      <c r="L47" s="10" t="s">
        <v>3</v>
      </c>
    </row>
    <row r="48" spans="1:12" ht="31.5" customHeight="1">
      <c r="A48" s="10">
        <v>39</v>
      </c>
      <c r="B48" s="7" t="s">
        <v>239</v>
      </c>
      <c r="C48" s="63" t="s">
        <v>101</v>
      </c>
      <c r="D48" s="49" t="s">
        <v>293</v>
      </c>
      <c r="E48" s="12">
        <v>69</v>
      </c>
      <c r="F48" s="12">
        <v>81</v>
      </c>
      <c r="G48" s="18">
        <v>79</v>
      </c>
      <c r="H48" s="18">
        <v>59</v>
      </c>
      <c r="I48" s="10">
        <f t="shared" si="2"/>
        <v>288</v>
      </c>
      <c r="J48" s="119" t="s">
        <v>18</v>
      </c>
      <c r="K48" s="12" t="str">
        <f t="shared" si="3"/>
        <v>-</v>
      </c>
      <c r="L48" s="10" t="s">
        <v>3</v>
      </c>
    </row>
    <row r="49" spans="1:12" ht="21.95" customHeight="1">
      <c r="A49" s="10">
        <v>40</v>
      </c>
      <c r="B49" s="7" t="s">
        <v>242</v>
      </c>
      <c r="C49" s="63" t="s">
        <v>68</v>
      </c>
      <c r="D49" s="49" t="s">
        <v>243</v>
      </c>
      <c r="E49" s="12">
        <v>63</v>
      </c>
      <c r="F49" s="12">
        <v>67</v>
      </c>
      <c r="G49" s="18">
        <v>64</v>
      </c>
      <c r="H49" s="18">
        <v>60</v>
      </c>
      <c r="I49" s="10">
        <f t="shared" si="2"/>
        <v>254</v>
      </c>
      <c r="J49" s="119" t="s">
        <v>18</v>
      </c>
      <c r="K49" s="12" t="str">
        <f t="shared" si="3"/>
        <v>-</v>
      </c>
      <c r="L49" s="10" t="s">
        <v>3</v>
      </c>
    </row>
    <row r="50" spans="1:12" ht="15.75" customHeight="1">
      <c r="A50" s="10"/>
      <c r="B50" s="7"/>
      <c r="C50" s="63"/>
      <c r="D50" s="49"/>
      <c r="E50" s="12"/>
      <c r="F50" s="12"/>
      <c r="G50" s="18"/>
      <c r="H50" s="18"/>
      <c r="I50" s="10"/>
      <c r="J50" s="119"/>
      <c r="K50" s="12"/>
      <c r="L50" s="10"/>
    </row>
    <row r="51" spans="1:12" ht="18.75" customHeight="1">
      <c r="A51" s="10"/>
      <c r="B51" s="7"/>
      <c r="C51" s="278" t="s">
        <v>292</v>
      </c>
      <c r="D51" s="278"/>
      <c r="E51" s="278"/>
      <c r="F51" s="278"/>
      <c r="G51" s="278"/>
      <c r="H51" s="18"/>
      <c r="I51" s="10"/>
      <c r="J51" s="119"/>
      <c r="K51" s="12"/>
      <c r="L51" s="10"/>
    </row>
    <row r="52" spans="1:12" ht="21.75" customHeight="1">
      <c r="A52" s="131"/>
      <c r="B52" s="281" t="s">
        <v>151</v>
      </c>
      <c r="C52" s="177" t="s">
        <v>304</v>
      </c>
      <c r="D52" s="133"/>
      <c r="E52" s="131"/>
      <c r="F52" s="131"/>
      <c r="G52" s="134"/>
      <c r="H52" s="280">
        <v>56</v>
      </c>
      <c r="J52" s="119"/>
      <c r="L52" s="10"/>
    </row>
    <row r="53" spans="1:12" ht="12.75" customHeight="1">
      <c r="A53" s="131"/>
      <c r="B53" s="281"/>
      <c r="C53" s="279" t="s">
        <v>305</v>
      </c>
      <c r="D53" s="279"/>
      <c r="E53" s="279"/>
      <c r="F53" s="279"/>
      <c r="G53" s="279"/>
      <c r="H53" s="280"/>
      <c r="J53" s="119"/>
      <c r="L53" s="10"/>
    </row>
    <row r="54" spans="1:12" ht="21.95" customHeight="1">
      <c r="A54" s="131"/>
      <c r="B54" s="132" t="s">
        <v>216</v>
      </c>
      <c r="C54" s="177" t="s">
        <v>294</v>
      </c>
      <c r="D54" s="133"/>
      <c r="E54" s="131"/>
      <c r="F54" s="131"/>
      <c r="G54" s="134"/>
      <c r="H54" s="131">
        <v>16</v>
      </c>
      <c r="J54" s="119"/>
      <c r="L54" s="10"/>
    </row>
    <row r="55" spans="1:12" ht="21.95" customHeight="1">
      <c r="A55" s="131"/>
      <c r="B55" s="132" t="s">
        <v>295</v>
      </c>
      <c r="C55" s="177" t="s">
        <v>303</v>
      </c>
      <c r="D55" s="133"/>
      <c r="E55" s="131"/>
      <c r="F55" s="131"/>
      <c r="G55" s="134"/>
      <c r="H55" s="131">
        <v>13</v>
      </c>
      <c r="J55" s="119"/>
      <c r="L55" s="10"/>
    </row>
    <row r="56" spans="1:12" ht="21.95" customHeight="1">
      <c r="A56" s="131"/>
      <c r="B56" s="132" t="s">
        <v>153</v>
      </c>
      <c r="C56" s="177" t="s">
        <v>296</v>
      </c>
      <c r="D56" s="133"/>
      <c r="E56" s="131"/>
      <c r="F56" s="131"/>
      <c r="G56" s="134"/>
      <c r="H56" s="131">
        <v>9</v>
      </c>
      <c r="J56" s="119"/>
      <c r="L56" s="10"/>
    </row>
    <row r="57" spans="1:12" ht="21.95" customHeight="1">
      <c r="A57" s="131"/>
      <c r="B57" s="132" t="s">
        <v>297</v>
      </c>
      <c r="C57" s="177" t="s">
        <v>298</v>
      </c>
      <c r="D57" s="133"/>
      <c r="E57" s="131"/>
      <c r="F57" s="131"/>
      <c r="G57" s="134"/>
      <c r="H57" s="131">
        <v>7</v>
      </c>
      <c r="J57" s="119"/>
      <c r="L57" s="10"/>
    </row>
    <row r="58" spans="1:12" ht="21.95" customHeight="1">
      <c r="A58" s="131"/>
      <c r="B58" s="132" t="s">
        <v>210</v>
      </c>
      <c r="C58" s="177" t="s">
        <v>299</v>
      </c>
      <c r="D58" s="133"/>
      <c r="E58" s="131"/>
      <c r="F58" s="131"/>
      <c r="G58" s="134"/>
      <c r="H58" s="131">
        <v>5</v>
      </c>
      <c r="J58" s="119"/>
      <c r="L58" s="10"/>
    </row>
    <row r="59" spans="1:12" ht="21.95" customHeight="1">
      <c r="A59" s="131"/>
      <c r="B59" s="132" t="s">
        <v>155</v>
      </c>
      <c r="C59" s="177" t="s">
        <v>306</v>
      </c>
      <c r="D59" s="133"/>
      <c r="E59" s="131"/>
      <c r="F59" s="131"/>
      <c r="G59" s="134"/>
      <c r="H59" s="131">
        <v>4</v>
      </c>
      <c r="J59" s="119"/>
      <c r="L59" s="10"/>
    </row>
    <row r="60" spans="1:12" ht="21.95" customHeight="1">
      <c r="A60" s="131"/>
      <c r="B60" s="132" t="s">
        <v>211</v>
      </c>
      <c r="C60" s="177" t="s">
        <v>300</v>
      </c>
      <c r="D60" s="133"/>
      <c r="E60" s="131"/>
      <c r="F60" s="131"/>
      <c r="G60" s="134"/>
      <c r="H60" s="131">
        <v>2</v>
      </c>
      <c r="J60" s="119"/>
      <c r="L60" s="10"/>
    </row>
    <row r="61" spans="1:12" ht="31.5" customHeight="1">
      <c r="A61" s="131"/>
      <c r="B61" s="132" t="s">
        <v>301</v>
      </c>
      <c r="C61" s="177" t="s">
        <v>302</v>
      </c>
      <c r="D61" s="133"/>
      <c r="E61" s="131"/>
      <c r="F61" s="131"/>
      <c r="G61" s="134"/>
      <c r="H61" s="131">
        <v>1</v>
      </c>
      <c r="J61" s="119"/>
      <c r="L61" s="10"/>
    </row>
    <row r="62" spans="1:12" ht="16.5" customHeight="1">
      <c r="A62" s="10"/>
      <c r="B62" s="7"/>
      <c r="C62" s="63"/>
      <c r="D62" s="49"/>
      <c r="E62" s="12"/>
      <c r="F62" s="12"/>
      <c r="G62" s="18"/>
      <c r="H62" s="18"/>
      <c r="I62" s="10"/>
      <c r="J62" s="119"/>
      <c r="K62" s="12"/>
      <c r="L62" s="10"/>
    </row>
    <row r="63" spans="1:12" ht="21.95" customHeight="1">
      <c r="A63" s="10"/>
      <c r="B63" s="121" t="s">
        <v>138</v>
      </c>
      <c r="C63" s="121"/>
      <c r="D63" s="121"/>
      <c r="E63" s="121"/>
      <c r="F63" s="122"/>
      <c r="G63" s="122"/>
      <c r="H63" s="122" t="s">
        <v>139</v>
      </c>
      <c r="J63" s="122"/>
      <c r="K63" s="12"/>
      <c r="L63" s="52"/>
    </row>
    <row r="64" spans="1:12" ht="15.75" customHeight="1">
      <c r="A64" s="10"/>
      <c r="B64" s="122"/>
      <c r="C64" s="122"/>
      <c r="D64" s="122"/>
      <c r="E64" s="122"/>
      <c r="F64" s="122"/>
      <c r="G64" s="122"/>
      <c r="H64" s="123"/>
      <c r="I64" s="122"/>
      <c r="J64" s="122"/>
      <c r="K64" s="12"/>
      <c r="L64" s="52"/>
    </row>
    <row r="65" spans="1:12" ht="21.95" customHeight="1">
      <c r="A65" s="10"/>
      <c r="B65" s="177" t="s">
        <v>287</v>
      </c>
      <c r="C65" s="125"/>
      <c r="D65" s="125"/>
      <c r="E65" s="125"/>
      <c r="F65" s="125"/>
      <c r="G65" s="126"/>
      <c r="H65" s="127" t="s">
        <v>140</v>
      </c>
      <c r="J65" s="127"/>
      <c r="K65" s="12"/>
      <c r="L65" s="52"/>
    </row>
    <row r="66" spans="1:12" ht="19.5" customHeight="1">
      <c r="A66" s="10"/>
      <c r="B66" s="123"/>
      <c r="C66" s="123"/>
      <c r="D66" s="123"/>
      <c r="E66" s="123"/>
      <c r="F66" s="123"/>
      <c r="G66" s="123"/>
      <c r="H66" s="123"/>
      <c r="I66" s="123"/>
      <c r="J66" s="123"/>
      <c r="K66" s="12"/>
      <c r="L66" s="52"/>
    </row>
    <row r="67" spans="1:12" ht="21.95" customHeight="1">
      <c r="A67" s="10"/>
      <c r="B67" s="273" t="s">
        <v>446</v>
      </c>
      <c r="C67" s="273"/>
      <c r="D67" s="273"/>
      <c r="E67" s="128"/>
      <c r="F67" s="128"/>
      <c r="G67" s="129"/>
      <c r="H67" s="129" t="s">
        <v>288</v>
      </c>
      <c r="I67" s="165"/>
      <c r="J67" s="165"/>
      <c r="K67" s="12"/>
      <c r="L67" s="52"/>
    </row>
    <row r="68" spans="1:12" ht="17.25" customHeight="1">
      <c r="A68" s="10"/>
      <c r="B68" s="123"/>
      <c r="C68" s="123"/>
      <c r="D68" s="123"/>
      <c r="E68" s="123"/>
      <c r="F68" s="123"/>
      <c r="G68" s="123"/>
      <c r="H68" s="123"/>
      <c r="I68" s="123"/>
      <c r="J68" s="123"/>
      <c r="K68" s="12"/>
      <c r="L68" s="52"/>
    </row>
    <row r="69" spans="1:12" ht="21.95" customHeight="1">
      <c r="A69" s="10"/>
      <c r="B69" s="177" t="s">
        <v>289</v>
      </c>
      <c r="C69" s="123"/>
      <c r="D69" s="123"/>
      <c r="E69" s="123"/>
      <c r="F69" s="123"/>
      <c r="G69" s="123"/>
      <c r="H69" s="123" t="s">
        <v>290</v>
      </c>
      <c r="I69" s="166"/>
      <c r="J69" s="166"/>
      <c r="K69" s="12"/>
      <c r="L69" s="52"/>
    </row>
    <row r="70" spans="1:12" ht="21.95" customHeight="1">
      <c r="A70" s="10"/>
      <c r="B70" s="7"/>
      <c r="C70" s="63"/>
      <c r="D70" s="44"/>
      <c r="E70" s="12"/>
      <c r="F70" s="12"/>
      <c r="G70" s="18"/>
      <c r="H70" s="18"/>
      <c r="I70" s="10"/>
      <c r="J70" s="26"/>
      <c r="K70" s="12"/>
      <c r="L70" s="52"/>
    </row>
    <row r="71" spans="1:12" ht="21.95" customHeight="1">
      <c r="A71" s="10"/>
      <c r="B71" s="7"/>
      <c r="C71" s="63"/>
      <c r="D71" s="44"/>
      <c r="E71" s="12"/>
      <c r="F71" s="12"/>
      <c r="G71" s="18"/>
      <c r="H71" s="18"/>
      <c r="I71" s="10"/>
      <c r="J71" s="26"/>
      <c r="K71" s="12"/>
      <c r="L71" s="52"/>
    </row>
    <row r="72" spans="1:12" ht="21.95" customHeight="1">
      <c r="A72" s="10"/>
      <c r="B72" s="7"/>
      <c r="C72" s="63"/>
      <c r="D72" s="44"/>
      <c r="E72" s="12"/>
      <c r="F72" s="12"/>
      <c r="G72" s="18"/>
      <c r="H72" s="18"/>
      <c r="I72" s="10"/>
      <c r="J72" s="26"/>
      <c r="K72" s="12"/>
      <c r="L72" s="52"/>
    </row>
    <row r="73" spans="1:12" ht="21.95" customHeight="1">
      <c r="A73" s="10"/>
      <c r="B73" s="7"/>
      <c r="C73" s="63"/>
      <c r="D73" s="44"/>
      <c r="E73" s="12"/>
      <c r="F73" s="12"/>
      <c r="G73" s="18"/>
      <c r="H73" s="18"/>
      <c r="I73" s="10"/>
      <c r="J73" s="26"/>
      <c r="K73" s="12"/>
      <c r="L73" s="52"/>
    </row>
    <row r="74" spans="1:12" ht="21.95" customHeight="1">
      <c r="A74" s="10"/>
      <c r="B74" s="7"/>
      <c r="C74" s="63"/>
      <c r="D74" s="44"/>
      <c r="E74" s="12"/>
      <c r="F74" s="12"/>
      <c r="G74" s="18"/>
      <c r="H74" s="18"/>
      <c r="I74" s="10"/>
      <c r="J74" s="26"/>
      <c r="K74" s="12"/>
      <c r="L74" s="52"/>
    </row>
    <row r="75" spans="1:12" ht="21.95" customHeight="1">
      <c r="A75" s="10"/>
      <c r="B75" s="7"/>
      <c r="C75" s="63"/>
      <c r="D75" s="44"/>
      <c r="E75" s="12"/>
      <c r="F75" s="12"/>
      <c r="G75" s="18"/>
      <c r="H75" s="18"/>
      <c r="I75" s="10"/>
      <c r="J75" s="26"/>
      <c r="K75" s="12"/>
      <c r="L75" s="52"/>
    </row>
    <row r="76" spans="1:12" ht="21.95" customHeight="1">
      <c r="A76" s="10"/>
      <c r="B76" s="7"/>
      <c r="C76" s="63"/>
      <c r="D76" s="44"/>
      <c r="E76" s="12"/>
      <c r="F76" s="12"/>
      <c r="G76" s="18"/>
      <c r="H76" s="18"/>
      <c r="I76" s="10"/>
      <c r="J76" s="26"/>
      <c r="K76" s="12"/>
      <c r="L76" s="52"/>
    </row>
    <row r="77" spans="1:12" ht="21.95" customHeight="1">
      <c r="A77" s="10"/>
      <c r="B77" s="7"/>
      <c r="C77" s="63"/>
      <c r="D77" s="44"/>
      <c r="E77" s="12"/>
      <c r="F77" s="12"/>
      <c r="G77" s="18"/>
      <c r="H77" s="18"/>
      <c r="I77" s="10"/>
      <c r="J77" s="26"/>
      <c r="K77" s="12"/>
      <c r="L77" s="52"/>
    </row>
    <row r="78" spans="1:12" ht="16.5" customHeight="1">
      <c r="A78" s="10"/>
      <c r="B78" s="7"/>
      <c r="C78" s="271"/>
      <c r="D78" s="271"/>
      <c r="E78" s="271"/>
      <c r="F78" s="271"/>
      <c r="G78" s="271"/>
      <c r="H78" s="18"/>
      <c r="I78" s="10"/>
      <c r="J78" s="26"/>
      <c r="K78" s="12"/>
      <c r="L78" s="10"/>
    </row>
    <row r="79" spans="1:12" ht="24" customHeight="1">
      <c r="A79" s="131"/>
      <c r="B79" s="132"/>
      <c r="C79" s="124"/>
      <c r="D79" s="133"/>
      <c r="E79" s="131"/>
      <c r="F79" s="131"/>
      <c r="G79" s="134"/>
      <c r="H79" s="134"/>
      <c r="I79" s="131"/>
      <c r="J79" s="26"/>
      <c r="K79" s="12"/>
      <c r="L79" s="10"/>
    </row>
    <row r="80" spans="1:12" ht="24" customHeight="1">
      <c r="A80" s="131"/>
      <c r="B80" s="132"/>
      <c r="C80" s="124"/>
      <c r="D80" s="133"/>
      <c r="E80" s="131"/>
      <c r="F80" s="131"/>
      <c r="G80" s="134"/>
      <c r="H80" s="134"/>
      <c r="I80" s="131"/>
      <c r="J80" s="26"/>
      <c r="K80" s="12"/>
      <c r="L80" s="10"/>
    </row>
    <row r="81" spans="1:13" ht="24" customHeight="1">
      <c r="A81" s="131"/>
      <c r="B81" s="132"/>
      <c r="C81" s="124"/>
      <c r="D81" s="133"/>
      <c r="E81" s="131"/>
      <c r="F81" s="131"/>
      <c r="G81" s="134"/>
      <c r="H81" s="134"/>
      <c r="I81" s="131"/>
      <c r="J81" s="26"/>
      <c r="K81" s="12"/>
      <c r="L81" s="10"/>
    </row>
    <row r="82" spans="1:13" ht="24" customHeight="1">
      <c r="A82" s="131"/>
      <c r="B82" s="132"/>
      <c r="C82" s="124"/>
      <c r="D82" s="133"/>
      <c r="E82" s="131"/>
      <c r="F82" s="131"/>
      <c r="G82" s="134"/>
      <c r="H82" s="134"/>
      <c r="I82" s="131"/>
      <c r="J82" s="26"/>
      <c r="K82" s="12"/>
      <c r="L82" s="10"/>
    </row>
    <row r="83" spans="1:13" ht="24" customHeight="1">
      <c r="A83" s="131"/>
      <c r="B83" s="132"/>
      <c r="C83" s="124"/>
      <c r="D83" s="133"/>
      <c r="E83" s="131"/>
      <c r="F83" s="131"/>
      <c r="G83" s="134"/>
      <c r="H83" s="134"/>
      <c r="I83" s="131"/>
      <c r="J83" s="26"/>
      <c r="K83" s="12"/>
      <c r="L83" s="10"/>
    </row>
    <row r="84" spans="1:13" ht="24" customHeight="1">
      <c r="A84" s="131"/>
      <c r="B84" s="132"/>
      <c r="C84" s="124"/>
      <c r="D84" s="133"/>
      <c r="E84" s="131"/>
      <c r="F84" s="131"/>
      <c r="G84" s="134"/>
      <c r="H84" s="134"/>
      <c r="I84" s="131"/>
      <c r="J84" s="26"/>
      <c r="K84" s="12"/>
      <c r="L84" s="10"/>
    </row>
    <row r="85" spans="1:13" ht="24" customHeight="1">
      <c r="A85" s="131"/>
      <c r="B85" s="132"/>
      <c r="C85" s="124"/>
      <c r="D85" s="133"/>
      <c r="E85" s="131"/>
      <c r="F85" s="131"/>
      <c r="G85" s="134"/>
      <c r="H85" s="134"/>
      <c r="I85" s="131"/>
      <c r="J85" s="26"/>
      <c r="K85" s="12"/>
      <c r="L85" s="10"/>
    </row>
    <row r="86" spans="1:13" ht="24" customHeight="1">
      <c r="A86" s="131"/>
      <c r="B86" s="132"/>
      <c r="C86" s="124"/>
      <c r="D86" s="133"/>
      <c r="E86" s="131"/>
      <c r="F86" s="131"/>
      <c r="G86" s="134"/>
      <c r="H86" s="134"/>
      <c r="I86" s="131"/>
      <c r="J86" s="26"/>
      <c r="K86" s="12"/>
      <c r="L86" s="10"/>
    </row>
    <row r="87" spans="1:13" ht="21.95" customHeight="1">
      <c r="A87" s="10"/>
      <c r="B87" s="7"/>
      <c r="C87" s="63"/>
      <c r="D87" s="44"/>
      <c r="E87" s="12"/>
      <c r="F87" s="12"/>
      <c r="G87" s="18"/>
      <c r="H87" s="18"/>
      <c r="I87" s="10"/>
      <c r="J87" s="26"/>
      <c r="K87" s="12"/>
      <c r="L87" s="10"/>
    </row>
    <row r="88" spans="1:13" ht="21.95" customHeight="1">
      <c r="A88" s="10"/>
      <c r="B88" s="121"/>
      <c r="C88" s="121"/>
      <c r="D88" s="121"/>
      <c r="E88" s="121"/>
      <c r="F88" s="122"/>
      <c r="G88" s="122"/>
      <c r="H88" s="123"/>
      <c r="I88" s="122"/>
      <c r="J88" s="122"/>
      <c r="K88" s="123"/>
      <c r="L88" s="10"/>
      <c r="M88" s="15"/>
    </row>
    <row r="89" spans="1:13" ht="12" customHeight="1">
      <c r="A89" s="10"/>
      <c r="B89" s="122"/>
      <c r="C89" s="122"/>
      <c r="D89" s="122"/>
      <c r="E89" s="122"/>
      <c r="F89" s="122"/>
      <c r="G89" s="122"/>
      <c r="H89" s="123"/>
      <c r="I89" s="122"/>
      <c r="J89" s="122"/>
      <c r="K89" s="123"/>
      <c r="L89" s="10"/>
      <c r="M89" s="15"/>
    </row>
    <row r="90" spans="1:13" ht="21.95" customHeight="1">
      <c r="A90" s="10"/>
      <c r="B90" s="124"/>
      <c r="C90" s="125"/>
      <c r="D90" s="125"/>
      <c r="E90" s="125"/>
      <c r="F90" s="125"/>
      <c r="G90" s="126"/>
      <c r="H90" s="123"/>
      <c r="I90" s="127"/>
      <c r="J90" s="127"/>
      <c r="K90" s="123"/>
      <c r="L90" s="10"/>
      <c r="M90" s="15"/>
    </row>
    <row r="91" spans="1:13" ht="8.25" customHeight="1">
      <c r="A91" s="10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0"/>
    </row>
    <row r="92" spans="1:13" ht="24" customHeight="1">
      <c r="A92" s="13"/>
      <c r="B92" s="273"/>
      <c r="C92" s="273"/>
      <c r="D92" s="273"/>
      <c r="E92" s="128"/>
      <c r="F92" s="128"/>
      <c r="G92" s="129"/>
      <c r="H92" s="129"/>
      <c r="I92" s="272"/>
      <c r="J92" s="272"/>
      <c r="K92" s="272"/>
      <c r="L92" s="52"/>
    </row>
    <row r="93" spans="1:13" ht="9" customHeight="1">
      <c r="B93" s="123"/>
      <c r="C93" s="123"/>
      <c r="D93" s="123"/>
      <c r="E93" s="123"/>
      <c r="F93" s="123"/>
      <c r="G93" s="123"/>
      <c r="H93" s="123"/>
      <c r="I93" s="123"/>
      <c r="J93" s="123"/>
      <c r="K93" s="130"/>
      <c r="L93" s="13"/>
    </row>
    <row r="94" spans="1:13" ht="15.75">
      <c r="B94" s="124"/>
      <c r="C94" s="123"/>
      <c r="D94" s="123"/>
      <c r="E94" s="123"/>
      <c r="F94" s="123"/>
      <c r="G94" s="123"/>
      <c r="H94" s="123"/>
      <c r="I94" s="274"/>
      <c r="J94" s="274"/>
      <c r="K94" s="274"/>
      <c r="L94" s="13"/>
    </row>
    <row r="95" spans="1:13" ht="15">
      <c r="K95" s="5"/>
      <c r="L95" s="13"/>
    </row>
    <row r="96" spans="1:13" ht="15">
      <c r="K96" s="5"/>
      <c r="L96" s="13"/>
    </row>
    <row r="97" spans="11:12" ht="15">
      <c r="K97" s="5"/>
      <c r="L97" s="13"/>
    </row>
    <row r="98" spans="11:12" ht="15">
      <c r="K98" s="5"/>
      <c r="L98" s="13"/>
    </row>
    <row r="99" spans="11:12" ht="15">
      <c r="K99" s="5"/>
      <c r="L99" s="13"/>
    </row>
    <row r="100" spans="11:12" ht="15">
      <c r="K100" s="5"/>
      <c r="L100" s="13"/>
    </row>
    <row r="101" spans="11:12" ht="15">
      <c r="L101" s="13"/>
    </row>
    <row r="108" spans="11:12" ht="14.25" customHeight="1"/>
    <row r="109" spans="11:12" ht="14.25" customHeight="1"/>
  </sheetData>
  <sortState ref="B27:L28">
    <sortCondition descending="1" ref="I27:I28"/>
    <sortCondition descending="1" ref="J27:J28"/>
  </sortState>
  <mergeCells count="20">
    <mergeCell ref="C78:G78"/>
    <mergeCell ref="I92:K92"/>
    <mergeCell ref="B92:D92"/>
    <mergeCell ref="I94:K94"/>
    <mergeCell ref="L5:L7"/>
    <mergeCell ref="B67:D67"/>
    <mergeCell ref="C51:G51"/>
    <mergeCell ref="C53:G53"/>
    <mergeCell ref="H52:H53"/>
    <mergeCell ref="B52:B53"/>
    <mergeCell ref="B1:K1"/>
    <mergeCell ref="A2:K2"/>
    <mergeCell ref="A5:A7"/>
    <mergeCell ref="B5:B7"/>
    <mergeCell ref="C5:C7"/>
    <mergeCell ref="D5:D7"/>
    <mergeCell ref="E5:H6"/>
    <mergeCell ref="I5:J7"/>
    <mergeCell ref="K5:K7"/>
    <mergeCell ref="A4:B4"/>
  </mergeCells>
  <pageMargins left="7.874015748031496E-2" right="0" top="0" bottom="0" header="0.51181102362204722" footer="0.51181102362204722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67"/>
  <sheetViews>
    <sheetView topLeftCell="A31" zoomScale="120" zoomScaleNormal="120" zoomScaleSheetLayoutView="100" workbookViewId="0">
      <selection activeCell="I37" sqref="I37"/>
    </sheetView>
  </sheetViews>
  <sheetFormatPr defaultRowHeight="12.75"/>
  <cols>
    <col min="1" max="1" width="4.28515625" customWidth="1"/>
    <col min="2" max="2" width="26" customWidth="1"/>
    <col min="3" max="3" width="6" customWidth="1"/>
    <col min="4" max="4" width="17.42578125" customWidth="1"/>
    <col min="5" max="5" width="5.140625" customWidth="1"/>
    <col min="6" max="6" width="5.42578125" customWidth="1"/>
    <col min="7" max="7" width="6" customWidth="1"/>
    <col min="8" max="8" width="5.28515625" customWidth="1"/>
    <col min="9" max="9" width="5.140625" customWidth="1"/>
    <col min="10" max="10" width="3.140625" customWidth="1"/>
    <col min="11" max="11" width="5.7109375" customWidth="1"/>
    <col min="12" max="12" width="5.140625" customWidth="1"/>
    <col min="13" max="13" width="7.7109375" customWidth="1"/>
  </cols>
  <sheetData>
    <row r="1" spans="1:13" ht="30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244"/>
      <c r="L1" s="10"/>
    </row>
    <row r="2" spans="1:13" ht="16.5" customHeight="1">
      <c r="A2" s="245" t="s">
        <v>475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0"/>
    </row>
    <row r="3" spans="1:13" ht="14.25" customHeight="1">
      <c r="A3" s="28" t="s">
        <v>474</v>
      </c>
    </row>
    <row r="4" spans="1:13" ht="15.95" customHeight="1">
      <c r="A4" s="325">
        <v>44504</v>
      </c>
      <c r="B4" s="325"/>
      <c r="C4" s="15"/>
      <c r="D4" s="15"/>
      <c r="E4" s="15"/>
      <c r="F4" s="15"/>
      <c r="G4" s="15"/>
      <c r="J4" t="s">
        <v>104</v>
      </c>
      <c r="L4" s="10"/>
      <c r="M4" s="10"/>
    </row>
    <row r="5" spans="1:13" ht="11.25" customHeight="1">
      <c r="A5" s="246" t="s">
        <v>6</v>
      </c>
      <c r="B5" s="246" t="s">
        <v>0</v>
      </c>
      <c r="C5" s="249" t="s">
        <v>74</v>
      </c>
      <c r="D5" s="252" t="s">
        <v>4</v>
      </c>
      <c r="E5" s="256" t="s">
        <v>8</v>
      </c>
      <c r="F5" s="256"/>
      <c r="G5" s="256"/>
      <c r="H5" s="257"/>
      <c r="I5" s="261" t="s">
        <v>5</v>
      </c>
      <c r="J5" s="262"/>
      <c r="K5" s="267" t="s">
        <v>7</v>
      </c>
      <c r="L5" s="275" t="s">
        <v>39</v>
      </c>
      <c r="M5" s="10"/>
    </row>
    <row r="6" spans="1:13" ht="13.5" customHeight="1">
      <c r="A6" s="247"/>
      <c r="B6" s="247"/>
      <c r="C6" s="250"/>
      <c r="D6" s="253"/>
      <c r="E6" s="259"/>
      <c r="F6" s="259"/>
      <c r="G6" s="259"/>
      <c r="H6" s="260"/>
      <c r="I6" s="263"/>
      <c r="J6" s="264"/>
      <c r="K6" s="268"/>
      <c r="L6" s="276"/>
      <c r="M6" s="10"/>
    </row>
    <row r="7" spans="1:13" ht="14.25" customHeight="1">
      <c r="A7" s="248"/>
      <c r="B7" s="248"/>
      <c r="C7" s="251"/>
      <c r="D7" s="254"/>
      <c r="E7" s="31">
        <v>1</v>
      </c>
      <c r="F7" s="31">
        <v>2</v>
      </c>
      <c r="G7" s="31">
        <v>3</v>
      </c>
      <c r="H7" s="31">
        <v>4</v>
      </c>
      <c r="I7" s="265"/>
      <c r="J7" s="266"/>
      <c r="K7" s="269"/>
      <c r="L7" s="277"/>
      <c r="M7" s="10"/>
    </row>
    <row r="8" spans="1:13" ht="28.5" customHeight="1">
      <c r="A8" s="10">
        <v>1</v>
      </c>
      <c r="B8" s="73" t="s">
        <v>82</v>
      </c>
      <c r="C8" s="69" t="s">
        <v>99</v>
      </c>
      <c r="D8" s="157" t="s">
        <v>53</v>
      </c>
      <c r="E8" s="12">
        <v>94</v>
      </c>
      <c r="F8" s="12">
        <v>91</v>
      </c>
      <c r="G8" s="18">
        <v>94</v>
      </c>
      <c r="H8" s="18">
        <v>93</v>
      </c>
      <c r="I8" s="10">
        <f t="shared" ref="I8:I19" si="0">SUM(E8:H8)</f>
        <v>372</v>
      </c>
      <c r="J8" s="119" t="s">
        <v>14</v>
      </c>
      <c r="K8" s="12">
        <v>1</v>
      </c>
      <c r="L8" s="12">
        <v>23</v>
      </c>
      <c r="M8" s="10"/>
    </row>
    <row r="9" spans="1:13" ht="27" customHeight="1">
      <c r="A9" s="10">
        <v>2</v>
      </c>
      <c r="B9" s="73" t="s">
        <v>83</v>
      </c>
      <c r="C9" s="69" t="s">
        <v>80</v>
      </c>
      <c r="D9" s="157" t="s">
        <v>45</v>
      </c>
      <c r="E9" s="12">
        <v>94</v>
      </c>
      <c r="F9" s="12">
        <v>92</v>
      </c>
      <c r="G9" s="18">
        <v>92</v>
      </c>
      <c r="H9" s="18">
        <v>92</v>
      </c>
      <c r="I9" s="10">
        <f t="shared" si="0"/>
        <v>370</v>
      </c>
      <c r="J9" s="119" t="s">
        <v>9</v>
      </c>
      <c r="K9" s="12">
        <v>1</v>
      </c>
      <c r="L9" s="12">
        <v>19</v>
      </c>
      <c r="M9" s="10"/>
    </row>
    <row r="10" spans="1:13" ht="27" customHeight="1">
      <c r="A10" s="10">
        <v>3</v>
      </c>
      <c r="B10" s="73" t="s">
        <v>275</v>
      </c>
      <c r="C10" s="69" t="s">
        <v>169</v>
      </c>
      <c r="D10" s="157" t="s">
        <v>53</v>
      </c>
      <c r="E10" s="12">
        <v>95</v>
      </c>
      <c r="F10" s="12">
        <v>93</v>
      </c>
      <c r="G10" s="18">
        <v>91</v>
      </c>
      <c r="H10" s="18">
        <v>89</v>
      </c>
      <c r="I10" s="10">
        <f t="shared" si="0"/>
        <v>368</v>
      </c>
      <c r="J10" s="119" t="s">
        <v>22</v>
      </c>
      <c r="K10" s="12">
        <v>1</v>
      </c>
      <c r="L10" s="12">
        <v>16</v>
      </c>
      <c r="M10" s="10"/>
    </row>
    <row r="11" spans="1:13" ht="27" customHeight="1">
      <c r="A11" s="10">
        <v>4</v>
      </c>
      <c r="B11" s="73" t="s">
        <v>31</v>
      </c>
      <c r="C11" s="69" t="s">
        <v>80</v>
      </c>
      <c r="D11" s="157" t="s">
        <v>47</v>
      </c>
      <c r="E11" s="12">
        <v>91</v>
      </c>
      <c r="F11" s="12">
        <v>93</v>
      </c>
      <c r="G11" s="18">
        <v>90</v>
      </c>
      <c r="H11" s="18">
        <v>94</v>
      </c>
      <c r="I11" s="10">
        <f t="shared" si="0"/>
        <v>368</v>
      </c>
      <c r="J11" s="119" t="s">
        <v>9</v>
      </c>
      <c r="K11" s="12">
        <v>1</v>
      </c>
      <c r="L11" s="12">
        <v>13</v>
      </c>
      <c r="M11" s="10"/>
    </row>
    <row r="12" spans="1:13" ht="24" customHeight="1">
      <c r="A12" s="10">
        <v>5</v>
      </c>
      <c r="B12" s="73" t="s">
        <v>79</v>
      </c>
      <c r="C12" s="69" t="s">
        <v>99</v>
      </c>
      <c r="D12" s="157" t="s">
        <v>81</v>
      </c>
      <c r="E12" s="12">
        <v>95</v>
      </c>
      <c r="F12" s="12">
        <v>93</v>
      </c>
      <c r="G12" s="18">
        <v>92</v>
      </c>
      <c r="H12" s="18">
        <v>88</v>
      </c>
      <c r="I12" s="10">
        <f t="shared" si="0"/>
        <v>368</v>
      </c>
      <c r="J12" s="26" t="s">
        <v>11</v>
      </c>
      <c r="K12" s="12">
        <v>1</v>
      </c>
      <c r="L12" s="12">
        <v>11</v>
      </c>
      <c r="M12" s="10"/>
    </row>
    <row r="13" spans="1:13" ht="24" customHeight="1">
      <c r="A13" s="10">
        <v>6</v>
      </c>
      <c r="B13" s="73" t="s">
        <v>158</v>
      </c>
      <c r="C13" s="69" t="s">
        <v>80</v>
      </c>
      <c r="D13" s="157" t="s">
        <v>53</v>
      </c>
      <c r="E13" s="12">
        <v>90</v>
      </c>
      <c r="F13" s="12">
        <v>92</v>
      </c>
      <c r="G13" s="18">
        <v>91</v>
      </c>
      <c r="H13" s="18">
        <v>93</v>
      </c>
      <c r="I13" s="10">
        <f t="shared" si="0"/>
        <v>366</v>
      </c>
      <c r="J13" s="119" t="s">
        <v>14</v>
      </c>
      <c r="K13" s="12">
        <v>1</v>
      </c>
      <c r="L13" s="12">
        <v>9</v>
      </c>
      <c r="M13" s="10"/>
    </row>
    <row r="14" spans="1:13" ht="24" customHeight="1">
      <c r="A14" s="10">
        <v>7</v>
      </c>
      <c r="B14" s="73" t="s">
        <v>269</v>
      </c>
      <c r="C14" s="69" t="s">
        <v>80</v>
      </c>
      <c r="D14" s="157" t="s">
        <v>280</v>
      </c>
      <c r="E14" s="12">
        <v>95</v>
      </c>
      <c r="F14" s="12">
        <v>91</v>
      </c>
      <c r="G14" s="18">
        <v>88</v>
      </c>
      <c r="H14" s="18">
        <v>91</v>
      </c>
      <c r="I14" s="10">
        <f t="shared" si="0"/>
        <v>365</v>
      </c>
      <c r="J14" s="119" t="s">
        <v>11</v>
      </c>
      <c r="K14" s="12">
        <v>1</v>
      </c>
      <c r="L14" s="12">
        <v>7</v>
      </c>
      <c r="M14" s="10"/>
    </row>
    <row r="15" spans="1:13" ht="24" customHeight="1">
      <c r="A15" s="10">
        <v>8</v>
      </c>
      <c r="B15" s="73" t="s">
        <v>274</v>
      </c>
      <c r="C15" s="69" t="s">
        <v>51</v>
      </c>
      <c r="D15" s="157" t="s">
        <v>205</v>
      </c>
      <c r="E15" s="12">
        <v>91</v>
      </c>
      <c r="F15" s="12">
        <v>89</v>
      </c>
      <c r="G15" s="18">
        <v>92</v>
      </c>
      <c r="H15" s="18">
        <v>91</v>
      </c>
      <c r="I15" s="10">
        <f t="shared" si="0"/>
        <v>363</v>
      </c>
      <c r="J15" s="119" t="s">
        <v>13</v>
      </c>
      <c r="K15" s="12">
        <v>2</v>
      </c>
      <c r="L15" s="12">
        <v>5</v>
      </c>
      <c r="M15" s="10"/>
    </row>
    <row r="16" spans="1:13" ht="24" customHeight="1">
      <c r="A16" s="10">
        <v>9</v>
      </c>
      <c r="B16" s="73" t="s">
        <v>157</v>
      </c>
      <c r="C16" s="69" t="s">
        <v>51</v>
      </c>
      <c r="D16" s="157" t="s">
        <v>283</v>
      </c>
      <c r="E16" s="12">
        <v>87</v>
      </c>
      <c r="F16" s="12">
        <v>96</v>
      </c>
      <c r="G16" s="18">
        <v>91</v>
      </c>
      <c r="H16" s="18">
        <v>88</v>
      </c>
      <c r="I16" s="10">
        <f t="shared" si="0"/>
        <v>362</v>
      </c>
      <c r="J16" s="119" t="s">
        <v>12</v>
      </c>
      <c r="K16" s="12">
        <v>1</v>
      </c>
      <c r="L16" s="12" t="s">
        <v>75</v>
      </c>
    </row>
    <row r="17" spans="1:13" ht="24" customHeight="1">
      <c r="A17" s="10">
        <v>10</v>
      </c>
      <c r="B17" s="73" t="s">
        <v>100</v>
      </c>
      <c r="C17" s="69" t="s">
        <v>284</v>
      </c>
      <c r="D17" s="157" t="s">
        <v>285</v>
      </c>
      <c r="E17" s="12">
        <v>87</v>
      </c>
      <c r="F17" s="12">
        <v>92</v>
      </c>
      <c r="G17" s="18">
        <v>90</v>
      </c>
      <c r="H17" s="18">
        <v>92</v>
      </c>
      <c r="I17" s="10">
        <f t="shared" si="0"/>
        <v>361</v>
      </c>
      <c r="J17" s="152" t="s">
        <v>13</v>
      </c>
      <c r="K17" s="12">
        <v>2</v>
      </c>
      <c r="L17" s="12">
        <v>4</v>
      </c>
      <c r="M17" s="10"/>
    </row>
    <row r="18" spans="1:13" ht="24" customHeight="1">
      <c r="A18" s="10">
        <v>11</v>
      </c>
      <c r="B18" s="73" t="s">
        <v>270</v>
      </c>
      <c r="C18" s="69" t="s">
        <v>101</v>
      </c>
      <c r="D18" s="157" t="s">
        <v>281</v>
      </c>
      <c r="E18" s="12">
        <v>89</v>
      </c>
      <c r="F18" s="12">
        <v>89</v>
      </c>
      <c r="G18" s="18">
        <v>90</v>
      </c>
      <c r="H18" s="18">
        <v>90</v>
      </c>
      <c r="I18" s="10">
        <f t="shared" si="0"/>
        <v>358</v>
      </c>
      <c r="J18" s="119" t="s">
        <v>13</v>
      </c>
      <c r="K18" s="12">
        <v>2</v>
      </c>
      <c r="L18" s="12">
        <v>3</v>
      </c>
      <c r="M18" s="10"/>
    </row>
    <row r="19" spans="1:13" ht="24" customHeight="1">
      <c r="A19" s="10">
        <v>12</v>
      </c>
      <c r="B19" s="73" t="s">
        <v>452</v>
      </c>
      <c r="C19" s="69" t="s">
        <v>95</v>
      </c>
      <c r="D19" s="157" t="s">
        <v>81</v>
      </c>
      <c r="E19" s="12">
        <v>89</v>
      </c>
      <c r="F19" s="12">
        <v>87</v>
      </c>
      <c r="G19" s="18">
        <v>90</v>
      </c>
      <c r="H19" s="18">
        <v>91</v>
      </c>
      <c r="I19" s="10">
        <f t="shared" si="0"/>
        <v>357</v>
      </c>
      <c r="J19" s="119" t="s">
        <v>15</v>
      </c>
      <c r="K19" s="12">
        <v>2</v>
      </c>
      <c r="L19" s="12">
        <v>2</v>
      </c>
      <c r="M19" s="10"/>
    </row>
    <row r="20" spans="1:13" ht="24" customHeight="1">
      <c r="A20" s="10">
        <v>13</v>
      </c>
      <c r="B20" s="73" t="s">
        <v>453</v>
      </c>
      <c r="C20" s="69" t="s">
        <v>454</v>
      </c>
      <c r="D20" s="157" t="s">
        <v>241</v>
      </c>
      <c r="E20" s="12">
        <v>92</v>
      </c>
      <c r="F20" s="12">
        <v>89</v>
      </c>
      <c r="G20" s="18">
        <v>91</v>
      </c>
      <c r="H20" s="18">
        <v>85</v>
      </c>
      <c r="I20" s="10">
        <f>SUM(D20:H20)</f>
        <v>357</v>
      </c>
      <c r="J20" s="119" t="s">
        <v>13</v>
      </c>
      <c r="K20" s="12">
        <v>2</v>
      </c>
      <c r="L20" s="12" t="s">
        <v>75</v>
      </c>
      <c r="M20" s="10"/>
    </row>
    <row r="21" spans="1:13" ht="24" customHeight="1">
      <c r="A21" s="10">
        <v>14</v>
      </c>
      <c r="B21" s="73" t="s">
        <v>159</v>
      </c>
      <c r="C21" s="69" t="s">
        <v>46</v>
      </c>
      <c r="D21" s="157" t="s">
        <v>49</v>
      </c>
      <c r="E21" s="12">
        <v>86</v>
      </c>
      <c r="F21" s="12">
        <v>89</v>
      </c>
      <c r="G21" s="18">
        <v>90</v>
      </c>
      <c r="H21" s="18">
        <v>91</v>
      </c>
      <c r="I21" s="10">
        <f>SUM(E21:H21)</f>
        <v>356</v>
      </c>
      <c r="J21" s="119" t="s">
        <v>15</v>
      </c>
      <c r="K21" s="12">
        <v>2</v>
      </c>
      <c r="L21" s="12">
        <v>1</v>
      </c>
      <c r="M21" s="10"/>
    </row>
    <row r="22" spans="1:13" ht="24" customHeight="1">
      <c r="A22" s="10">
        <v>15</v>
      </c>
      <c r="B22" s="73" t="s">
        <v>277</v>
      </c>
      <c r="C22" s="69" t="s">
        <v>200</v>
      </c>
      <c r="D22" s="157" t="s">
        <v>53</v>
      </c>
      <c r="E22" s="12">
        <v>91</v>
      </c>
      <c r="F22" s="12">
        <v>90</v>
      </c>
      <c r="G22" s="18">
        <v>86</v>
      </c>
      <c r="H22" s="18">
        <v>89</v>
      </c>
      <c r="I22" s="10">
        <f>SUM(E22:H22)</f>
        <v>356</v>
      </c>
      <c r="J22" s="119" t="s">
        <v>15</v>
      </c>
      <c r="K22" s="12">
        <v>2</v>
      </c>
      <c r="L22" s="12" t="s">
        <v>3</v>
      </c>
      <c r="M22" s="10"/>
    </row>
    <row r="23" spans="1:13" ht="24" customHeight="1">
      <c r="A23" s="10">
        <v>16</v>
      </c>
      <c r="B23" s="73" t="s">
        <v>215</v>
      </c>
      <c r="C23" s="69" t="s">
        <v>94</v>
      </c>
      <c r="D23" s="157" t="s">
        <v>45</v>
      </c>
      <c r="E23" s="12">
        <v>89</v>
      </c>
      <c r="F23" s="12">
        <v>92</v>
      </c>
      <c r="G23" s="18">
        <v>86</v>
      </c>
      <c r="H23" s="18">
        <v>87</v>
      </c>
      <c r="I23" s="10">
        <f>SUM(E23:H23)</f>
        <v>354</v>
      </c>
      <c r="J23" s="119" t="s">
        <v>11</v>
      </c>
      <c r="K23" s="12">
        <v>2</v>
      </c>
      <c r="L23" s="12" t="s">
        <v>3</v>
      </c>
      <c r="M23" s="10"/>
    </row>
    <row r="24" spans="1:13" ht="24" customHeight="1">
      <c r="A24" s="10">
        <v>17</v>
      </c>
      <c r="B24" s="73" t="s">
        <v>455</v>
      </c>
      <c r="C24" s="69" t="s">
        <v>95</v>
      </c>
      <c r="D24" s="157" t="s">
        <v>285</v>
      </c>
      <c r="E24" s="12">
        <v>87</v>
      </c>
      <c r="F24" s="12">
        <v>87</v>
      </c>
      <c r="G24" s="18">
        <v>90</v>
      </c>
      <c r="H24" s="18">
        <v>90</v>
      </c>
      <c r="I24" s="10">
        <f>SUM(D24:H24)</f>
        <v>354</v>
      </c>
      <c r="J24" s="152" t="s">
        <v>15</v>
      </c>
      <c r="K24" s="12">
        <v>2</v>
      </c>
      <c r="L24" s="12" t="s">
        <v>75</v>
      </c>
      <c r="M24" s="10"/>
    </row>
    <row r="25" spans="1:13" ht="24" customHeight="1">
      <c r="A25" s="10">
        <v>18</v>
      </c>
      <c r="B25" s="73" t="s">
        <v>456</v>
      </c>
      <c r="C25" s="69" t="s">
        <v>95</v>
      </c>
      <c r="D25" s="157" t="s">
        <v>267</v>
      </c>
      <c r="E25" s="12">
        <v>90</v>
      </c>
      <c r="F25" s="12">
        <v>92</v>
      </c>
      <c r="G25" s="18">
        <v>87</v>
      </c>
      <c r="H25" s="18">
        <v>85</v>
      </c>
      <c r="I25" s="10">
        <f>SUM(D25:H25)</f>
        <v>354</v>
      </c>
      <c r="J25" s="119" t="s">
        <v>16</v>
      </c>
      <c r="K25" s="12">
        <v>2</v>
      </c>
      <c r="L25" s="12" t="s">
        <v>3</v>
      </c>
      <c r="M25" s="10"/>
    </row>
    <row r="26" spans="1:13" ht="24" customHeight="1">
      <c r="A26" s="10">
        <v>19</v>
      </c>
      <c r="B26" s="73" t="s">
        <v>160</v>
      </c>
      <c r="C26" s="69" t="s">
        <v>169</v>
      </c>
      <c r="D26" s="157" t="s">
        <v>243</v>
      </c>
      <c r="E26" s="12">
        <v>92</v>
      </c>
      <c r="F26" s="12">
        <v>86</v>
      </c>
      <c r="G26" s="18">
        <v>88</v>
      </c>
      <c r="H26" s="18">
        <v>87</v>
      </c>
      <c r="I26" s="10">
        <f t="shared" ref="I26:I35" si="1">SUM(E26:H26)</f>
        <v>353</v>
      </c>
      <c r="J26" s="152" t="s">
        <v>15</v>
      </c>
      <c r="K26" s="12">
        <v>2</v>
      </c>
      <c r="L26" s="12" t="s">
        <v>3</v>
      </c>
      <c r="M26" s="10"/>
    </row>
    <row r="27" spans="1:13" ht="24" customHeight="1">
      <c r="A27" s="10">
        <v>20</v>
      </c>
      <c r="B27" s="73" t="s">
        <v>161</v>
      </c>
      <c r="C27" s="69" t="s">
        <v>46</v>
      </c>
      <c r="D27" s="157" t="s">
        <v>147</v>
      </c>
      <c r="E27" s="12">
        <v>86</v>
      </c>
      <c r="F27" s="12">
        <v>90</v>
      </c>
      <c r="G27" s="18">
        <v>87</v>
      </c>
      <c r="H27" s="18">
        <v>90</v>
      </c>
      <c r="I27" s="10">
        <f t="shared" si="1"/>
        <v>353</v>
      </c>
      <c r="J27" s="119" t="s">
        <v>18</v>
      </c>
      <c r="K27" s="12">
        <v>2</v>
      </c>
      <c r="L27" s="12" t="s">
        <v>3</v>
      </c>
      <c r="M27" s="10"/>
    </row>
    <row r="28" spans="1:13" ht="24" customHeight="1">
      <c r="A28" s="10">
        <v>21</v>
      </c>
      <c r="B28" s="73" t="s">
        <v>271</v>
      </c>
      <c r="C28" s="69" t="s">
        <v>95</v>
      </c>
      <c r="D28" s="157" t="s">
        <v>282</v>
      </c>
      <c r="E28" s="12">
        <v>89</v>
      </c>
      <c r="F28" s="12">
        <v>84</v>
      </c>
      <c r="G28" s="18">
        <v>88</v>
      </c>
      <c r="H28" s="18">
        <v>88</v>
      </c>
      <c r="I28" s="10">
        <f t="shared" si="1"/>
        <v>349</v>
      </c>
      <c r="J28" s="119" t="s">
        <v>18</v>
      </c>
      <c r="K28" s="12" t="s">
        <v>3</v>
      </c>
      <c r="L28" s="12" t="s">
        <v>75</v>
      </c>
      <c r="M28" s="10"/>
    </row>
    <row r="29" spans="1:13" ht="24" customHeight="1">
      <c r="A29" s="10">
        <v>22</v>
      </c>
      <c r="B29" s="73" t="s">
        <v>96</v>
      </c>
      <c r="C29" s="69" t="s">
        <v>80</v>
      </c>
      <c r="D29" s="157" t="s">
        <v>162</v>
      </c>
      <c r="E29" s="12">
        <v>90</v>
      </c>
      <c r="F29" s="12">
        <v>89</v>
      </c>
      <c r="G29" s="18">
        <v>80</v>
      </c>
      <c r="H29" s="18">
        <v>89</v>
      </c>
      <c r="I29" s="10">
        <f t="shared" si="1"/>
        <v>348</v>
      </c>
      <c r="J29" s="119" t="s">
        <v>13</v>
      </c>
      <c r="K29" s="12" t="s">
        <v>3</v>
      </c>
      <c r="L29" s="12" t="s">
        <v>3</v>
      </c>
      <c r="M29" s="10"/>
    </row>
    <row r="30" spans="1:13" ht="24" customHeight="1">
      <c r="A30" s="10">
        <v>23</v>
      </c>
      <c r="B30" s="73" t="s">
        <v>457</v>
      </c>
      <c r="C30" s="69" t="s">
        <v>65</v>
      </c>
      <c r="D30" s="157" t="s">
        <v>241</v>
      </c>
      <c r="E30" s="12">
        <v>90</v>
      </c>
      <c r="F30" s="12">
        <v>81</v>
      </c>
      <c r="G30" s="18">
        <v>90</v>
      </c>
      <c r="H30" s="18">
        <v>86</v>
      </c>
      <c r="I30" s="10">
        <f t="shared" si="1"/>
        <v>347</v>
      </c>
      <c r="J30" s="26" t="s">
        <v>16</v>
      </c>
      <c r="K30" s="12" t="s">
        <v>3</v>
      </c>
      <c r="L30" s="12" t="s">
        <v>75</v>
      </c>
      <c r="M30" s="10"/>
    </row>
    <row r="31" spans="1:13" ht="24" customHeight="1">
      <c r="A31" s="10">
        <v>24</v>
      </c>
      <c r="B31" s="73" t="s">
        <v>279</v>
      </c>
      <c r="C31" s="69" t="s">
        <v>40</v>
      </c>
      <c r="D31" s="157" t="s">
        <v>53</v>
      </c>
      <c r="E31" s="12">
        <v>88</v>
      </c>
      <c r="F31" s="12">
        <v>90</v>
      </c>
      <c r="G31" s="18">
        <v>82</v>
      </c>
      <c r="H31" s="18">
        <v>87</v>
      </c>
      <c r="I31" s="10">
        <f t="shared" si="1"/>
        <v>347</v>
      </c>
      <c r="J31" s="119" t="s">
        <v>13</v>
      </c>
      <c r="K31" s="12" t="s">
        <v>3</v>
      </c>
      <c r="L31" s="12" t="s">
        <v>3</v>
      </c>
      <c r="M31" s="10"/>
    </row>
    <row r="32" spans="1:13" ht="24" customHeight="1">
      <c r="A32" s="10">
        <v>25</v>
      </c>
      <c r="B32" s="73" t="s">
        <v>272</v>
      </c>
      <c r="C32" s="69" t="s">
        <v>169</v>
      </c>
      <c r="D32" s="157" t="s">
        <v>57</v>
      </c>
      <c r="E32" s="12">
        <v>85</v>
      </c>
      <c r="F32" s="12">
        <v>90</v>
      </c>
      <c r="G32" s="18">
        <v>88</v>
      </c>
      <c r="H32" s="18">
        <v>83</v>
      </c>
      <c r="I32" s="10">
        <f t="shared" si="1"/>
        <v>346</v>
      </c>
      <c r="J32" s="119" t="s">
        <v>11</v>
      </c>
      <c r="K32" s="12" t="s">
        <v>3</v>
      </c>
      <c r="L32" s="12" t="s">
        <v>3</v>
      </c>
      <c r="M32" s="10"/>
    </row>
    <row r="33" spans="1:13" ht="24" customHeight="1">
      <c r="A33" s="10">
        <v>26</v>
      </c>
      <c r="B33" s="73" t="s">
        <v>156</v>
      </c>
      <c r="C33" s="69" t="s">
        <v>46</v>
      </c>
      <c r="D33" s="157" t="s">
        <v>57</v>
      </c>
      <c r="E33" s="12">
        <v>80</v>
      </c>
      <c r="F33" s="12">
        <v>89</v>
      </c>
      <c r="G33" s="18">
        <v>82</v>
      </c>
      <c r="H33" s="18">
        <v>86</v>
      </c>
      <c r="I33" s="10">
        <f t="shared" si="1"/>
        <v>337</v>
      </c>
      <c r="J33" s="119" t="s">
        <v>11</v>
      </c>
      <c r="K33" s="12" t="s">
        <v>3</v>
      </c>
      <c r="L33" s="12" t="s">
        <v>3</v>
      </c>
      <c r="M33" s="10"/>
    </row>
    <row r="34" spans="1:13" ht="24" customHeight="1">
      <c r="A34" s="10">
        <v>27</v>
      </c>
      <c r="B34" s="73" t="s">
        <v>278</v>
      </c>
      <c r="C34" s="69" t="s">
        <v>286</v>
      </c>
      <c r="D34" s="157" t="s">
        <v>147</v>
      </c>
      <c r="E34" s="12">
        <v>88</v>
      </c>
      <c r="F34" s="12">
        <v>80</v>
      </c>
      <c r="G34" s="18">
        <v>82</v>
      </c>
      <c r="H34" s="18">
        <v>85</v>
      </c>
      <c r="I34" s="10">
        <f t="shared" si="1"/>
        <v>335</v>
      </c>
      <c r="J34" s="119" t="s">
        <v>13</v>
      </c>
      <c r="K34" s="12" t="s">
        <v>3</v>
      </c>
      <c r="L34" s="12" t="s">
        <v>3</v>
      </c>
      <c r="M34" s="10"/>
    </row>
    <row r="35" spans="1:13" ht="24" customHeight="1">
      <c r="A35" s="10">
        <v>28</v>
      </c>
      <c r="B35" s="73" t="s">
        <v>276</v>
      </c>
      <c r="C35" s="69" t="s">
        <v>221</v>
      </c>
      <c r="D35" s="157" t="s">
        <v>89</v>
      </c>
      <c r="E35" s="12">
        <v>82</v>
      </c>
      <c r="F35" s="12">
        <v>86</v>
      </c>
      <c r="G35" s="18">
        <v>81</v>
      </c>
      <c r="H35" s="18">
        <v>84</v>
      </c>
      <c r="I35" s="10">
        <f t="shared" si="1"/>
        <v>333</v>
      </c>
      <c r="J35" s="119" t="s">
        <v>13</v>
      </c>
      <c r="K35" s="12" t="s">
        <v>3</v>
      </c>
      <c r="L35" s="12" t="s">
        <v>75</v>
      </c>
      <c r="M35" s="10"/>
    </row>
    <row r="36" spans="1:13" ht="24" customHeight="1">
      <c r="A36" s="10"/>
      <c r="B36" s="73"/>
      <c r="C36" s="69"/>
      <c r="D36" s="157"/>
      <c r="E36" s="12"/>
      <c r="F36" s="12"/>
      <c r="G36" s="18"/>
      <c r="H36" s="18"/>
      <c r="I36" s="10"/>
      <c r="J36" s="119"/>
      <c r="K36" s="12"/>
      <c r="L36" s="12"/>
      <c r="M36" s="10"/>
    </row>
    <row r="37" spans="1:13" ht="24" customHeight="1">
      <c r="A37" s="10"/>
      <c r="B37" s="73"/>
      <c r="C37" s="69"/>
      <c r="D37" s="157"/>
      <c r="E37" s="12"/>
      <c r="F37" s="12"/>
      <c r="G37" s="18"/>
      <c r="H37" s="18"/>
      <c r="I37" s="10" t="s">
        <v>476</v>
      </c>
      <c r="J37" s="119"/>
      <c r="K37" s="12"/>
      <c r="L37" s="12"/>
      <c r="M37" s="10"/>
    </row>
    <row r="38" spans="1:13" ht="24" customHeight="1">
      <c r="A38" s="10">
        <v>29</v>
      </c>
      <c r="B38" s="73" t="s">
        <v>458</v>
      </c>
      <c r="C38" s="69" t="s">
        <v>206</v>
      </c>
      <c r="D38" s="157" t="s">
        <v>241</v>
      </c>
      <c r="E38" s="12">
        <v>81</v>
      </c>
      <c r="F38" s="12">
        <v>85</v>
      </c>
      <c r="G38" s="18">
        <v>88</v>
      </c>
      <c r="H38" s="18">
        <v>79</v>
      </c>
      <c r="I38" s="10">
        <f>SUM(D38:H38)</f>
        <v>333</v>
      </c>
      <c r="J38" s="119" t="s">
        <v>18</v>
      </c>
      <c r="K38" s="12" t="s">
        <v>3</v>
      </c>
      <c r="L38" s="12" t="s">
        <v>75</v>
      </c>
      <c r="M38" s="10"/>
    </row>
    <row r="39" spans="1:13" ht="24" customHeight="1">
      <c r="A39" s="10">
        <v>30</v>
      </c>
      <c r="B39" s="73" t="s">
        <v>404</v>
      </c>
      <c r="C39" s="69" t="s">
        <v>206</v>
      </c>
      <c r="D39" s="157" t="s">
        <v>205</v>
      </c>
      <c r="E39" s="12">
        <v>80</v>
      </c>
      <c r="F39" s="12">
        <v>82</v>
      </c>
      <c r="G39" s="18">
        <v>85</v>
      </c>
      <c r="H39" s="18">
        <v>82</v>
      </c>
      <c r="I39" s="10">
        <f>SUM(E39:H39)</f>
        <v>329</v>
      </c>
      <c r="J39" s="119" t="s">
        <v>16</v>
      </c>
      <c r="K39" s="12" t="s">
        <v>3</v>
      </c>
      <c r="L39" s="12" t="s">
        <v>75</v>
      </c>
      <c r="M39" s="10"/>
    </row>
    <row r="40" spans="1:13" ht="24" customHeight="1">
      <c r="A40" s="10">
        <v>31</v>
      </c>
      <c r="B40" s="73" t="s">
        <v>273</v>
      </c>
      <c r="C40" s="69" t="s">
        <v>95</v>
      </c>
      <c r="D40" s="157" t="s">
        <v>243</v>
      </c>
      <c r="E40" s="12">
        <v>79</v>
      </c>
      <c r="F40" s="12">
        <v>83</v>
      </c>
      <c r="G40" s="18">
        <v>77</v>
      </c>
      <c r="H40" s="18">
        <v>78</v>
      </c>
      <c r="I40" s="10">
        <f>SUM(E40:H40)</f>
        <v>317</v>
      </c>
      <c r="J40" s="119" t="s">
        <v>18</v>
      </c>
      <c r="K40" s="12" t="s">
        <v>3</v>
      </c>
      <c r="L40" s="12" t="s">
        <v>3</v>
      </c>
      <c r="M40" s="10"/>
    </row>
    <row r="41" spans="1:13" ht="24" customHeight="1">
      <c r="A41" s="10">
        <v>32</v>
      </c>
      <c r="B41" s="73" t="s">
        <v>459</v>
      </c>
      <c r="C41" s="69" t="s">
        <v>460</v>
      </c>
      <c r="D41" s="157" t="s">
        <v>267</v>
      </c>
      <c r="E41" s="12">
        <v>70</v>
      </c>
      <c r="F41" s="12">
        <v>79</v>
      </c>
      <c r="G41" s="18">
        <v>82</v>
      </c>
      <c r="H41" s="18">
        <v>84</v>
      </c>
      <c r="I41" s="10">
        <f>SUM(D41:H41)</f>
        <v>315</v>
      </c>
      <c r="J41" s="119" t="s">
        <v>18</v>
      </c>
      <c r="K41" s="12" t="s">
        <v>3</v>
      </c>
      <c r="L41" s="12" t="s">
        <v>3</v>
      </c>
      <c r="M41" s="10"/>
    </row>
    <row r="42" spans="1:13" ht="24" customHeight="1">
      <c r="A42" s="10">
        <v>33</v>
      </c>
      <c r="B42" s="73" t="s">
        <v>461</v>
      </c>
      <c r="C42" s="69" t="s">
        <v>142</v>
      </c>
      <c r="D42" s="157" t="s">
        <v>267</v>
      </c>
      <c r="E42" s="230">
        <v>81</v>
      </c>
      <c r="F42" s="230">
        <v>19</v>
      </c>
      <c r="G42" s="231" t="s">
        <v>137</v>
      </c>
      <c r="H42" s="230"/>
      <c r="I42" s="10">
        <f>SUM(E42:H42)</f>
        <v>100</v>
      </c>
      <c r="J42" s="119" t="s">
        <v>17</v>
      </c>
      <c r="K42" s="12" t="s">
        <v>3</v>
      </c>
      <c r="L42" s="12" t="s">
        <v>75</v>
      </c>
      <c r="M42" s="10"/>
    </row>
    <row r="43" spans="1:13" ht="15" customHeight="1">
      <c r="A43" s="10"/>
      <c r="B43" s="73"/>
      <c r="C43" s="69"/>
      <c r="D43" s="151"/>
      <c r="E43" s="12"/>
      <c r="F43" s="12"/>
      <c r="G43" s="18"/>
      <c r="H43" s="18"/>
      <c r="I43" s="10"/>
      <c r="J43" s="119"/>
      <c r="K43" s="12"/>
      <c r="L43" s="12"/>
      <c r="M43" s="10"/>
    </row>
    <row r="44" spans="1:13" ht="17.25" customHeight="1">
      <c r="A44" s="10"/>
      <c r="B44" s="7"/>
      <c r="C44" s="271" t="s">
        <v>292</v>
      </c>
      <c r="D44" s="271"/>
      <c r="E44" s="271"/>
      <c r="F44" s="271"/>
      <c r="G44" s="271"/>
      <c r="H44" s="18"/>
      <c r="I44" s="10"/>
      <c r="J44" s="26"/>
      <c r="K44" s="12"/>
      <c r="L44" s="12"/>
      <c r="M44" s="10"/>
    </row>
    <row r="45" spans="1:13" ht="18.95" customHeight="1">
      <c r="A45" s="10"/>
      <c r="B45" s="212" t="s">
        <v>428</v>
      </c>
      <c r="D45" s="207" t="s">
        <v>479</v>
      </c>
      <c r="E45" s="210"/>
      <c r="F45" s="227"/>
      <c r="G45" s="211"/>
      <c r="H45" s="25"/>
      <c r="I45" s="212">
        <v>48</v>
      </c>
      <c r="J45" s="26"/>
      <c r="K45" s="12"/>
      <c r="L45" s="12"/>
      <c r="M45" s="10"/>
    </row>
    <row r="46" spans="1:13" ht="18.95" customHeight="1">
      <c r="A46" s="128"/>
      <c r="B46" s="212" t="s">
        <v>153</v>
      </c>
      <c r="D46" s="207" t="s">
        <v>468</v>
      </c>
      <c r="E46" s="227"/>
      <c r="F46" s="227"/>
      <c r="G46" s="134"/>
      <c r="H46" s="134"/>
      <c r="I46" s="212">
        <v>23</v>
      </c>
      <c r="J46" s="142"/>
      <c r="K46" s="12"/>
      <c r="L46" s="12"/>
      <c r="M46" s="10"/>
    </row>
    <row r="47" spans="1:13" ht="18.95" customHeight="1">
      <c r="A47" s="128"/>
      <c r="B47" s="212" t="s">
        <v>180</v>
      </c>
      <c r="D47" s="207" t="s">
        <v>469</v>
      </c>
      <c r="E47" s="227"/>
      <c r="F47" s="227"/>
      <c r="G47" s="134"/>
      <c r="H47" s="134"/>
      <c r="I47" s="212">
        <v>13</v>
      </c>
      <c r="J47" s="142"/>
      <c r="K47" s="12"/>
      <c r="L47" s="12"/>
      <c r="M47" s="10"/>
    </row>
    <row r="48" spans="1:13" ht="18.95" customHeight="1">
      <c r="A48" s="128"/>
      <c r="B48" s="140" t="s">
        <v>412</v>
      </c>
      <c r="C48" s="7"/>
      <c r="D48" s="207" t="s">
        <v>470</v>
      </c>
      <c r="E48" s="209"/>
      <c r="F48" s="209"/>
      <c r="G48" s="209"/>
      <c r="I48" s="212">
        <v>13</v>
      </c>
      <c r="J48" s="142"/>
      <c r="K48" s="12"/>
      <c r="L48" s="12"/>
      <c r="M48" s="10"/>
    </row>
    <row r="49" spans="1:15" ht="18.95" customHeight="1">
      <c r="A49" s="128"/>
      <c r="B49" s="140" t="s">
        <v>208</v>
      </c>
      <c r="D49" s="207" t="s">
        <v>471</v>
      </c>
      <c r="E49" s="209"/>
      <c r="F49" s="209"/>
      <c r="G49" s="209"/>
      <c r="I49" s="212">
        <v>7</v>
      </c>
      <c r="J49" s="142"/>
      <c r="K49" s="12"/>
      <c r="L49" s="12"/>
      <c r="M49" s="10"/>
    </row>
    <row r="50" spans="1:15" ht="18.95" customHeight="1">
      <c r="A50" s="128"/>
      <c r="B50" s="212" t="s">
        <v>417</v>
      </c>
      <c r="D50" s="207" t="s">
        <v>418</v>
      </c>
      <c r="E50" s="210"/>
      <c r="F50" s="227"/>
      <c r="G50" s="211"/>
      <c r="H50" s="25"/>
      <c r="I50" s="212">
        <v>5</v>
      </c>
      <c r="J50" s="142"/>
      <c r="K50" s="12"/>
      <c r="L50" s="12"/>
      <c r="M50" s="10"/>
    </row>
    <row r="51" spans="1:15" ht="18.95" customHeight="1">
      <c r="A51" s="128"/>
      <c r="B51" s="212" t="s">
        <v>155</v>
      </c>
      <c r="D51" s="207" t="s">
        <v>473</v>
      </c>
      <c r="E51" s="210"/>
      <c r="F51" s="227"/>
      <c r="G51" s="211"/>
      <c r="H51" s="25"/>
      <c r="I51" s="212">
        <v>3</v>
      </c>
      <c r="J51" s="142"/>
      <c r="K51" s="12"/>
      <c r="L51" s="12"/>
      <c r="M51" s="10"/>
    </row>
    <row r="52" spans="1:15" ht="18.95" customHeight="1">
      <c r="A52" s="128"/>
      <c r="B52" s="212" t="s">
        <v>354</v>
      </c>
      <c r="D52" s="208" t="s">
        <v>472</v>
      </c>
      <c r="E52" s="227"/>
      <c r="F52" s="227"/>
      <c r="G52" s="134"/>
      <c r="H52" s="134"/>
      <c r="I52" s="212">
        <v>1</v>
      </c>
      <c r="J52" s="142"/>
      <c r="K52" s="12"/>
      <c r="L52" s="12"/>
      <c r="M52" s="10"/>
    </row>
    <row r="53" spans="1:15" ht="24" customHeight="1">
      <c r="A53" s="128"/>
      <c r="J53" s="142"/>
      <c r="K53" s="12"/>
      <c r="L53" s="12"/>
      <c r="M53" s="10"/>
    </row>
    <row r="54" spans="1:15" ht="24" customHeight="1">
      <c r="A54" s="10"/>
      <c r="B54" s="121" t="s">
        <v>138</v>
      </c>
      <c r="C54" s="121"/>
      <c r="D54" s="121"/>
      <c r="E54" s="121"/>
      <c r="F54" s="122"/>
      <c r="G54" s="122"/>
      <c r="H54" s="123"/>
      <c r="I54" s="122" t="s">
        <v>139</v>
      </c>
      <c r="J54" s="122"/>
      <c r="K54" s="123"/>
      <c r="L54" s="12"/>
      <c r="M54" s="10"/>
      <c r="O54" s="10"/>
    </row>
    <row r="55" spans="1:15" ht="19.5" customHeight="1">
      <c r="A55" s="10"/>
      <c r="B55" s="121"/>
      <c r="C55" s="121"/>
      <c r="D55" s="121"/>
      <c r="E55" s="121"/>
      <c r="F55" s="122"/>
      <c r="G55" s="122"/>
      <c r="H55" s="123"/>
      <c r="I55" s="122"/>
      <c r="J55" s="122"/>
      <c r="K55" s="123"/>
      <c r="L55" s="12"/>
      <c r="M55" s="10"/>
      <c r="O55" s="10"/>
    </row>
    <row r="56" spans="1:15" ht="7.5" customHeight="1">
      <c r="A56" s="10"/>
      <c r="B56" s="122"/>
      <c r="C56" s="122"/>
      <c r="D56" s="122"/>
      <c r="E56" s="122"/>
      <c r="F56" s="122"/>
      <c r="G56" s="122"/>
      <c r="H56" s="123"/>
      <c r="I56" s="122"/>
      <c r="J56" s="122"/>
      <c r="K56" s="123"/>
      <c r="L56" s="12"/>
      <c r="M56" s="10"/>
    </row>
    <row r="57" spans="1:15" ht="24" customHeight="1">
      <c r="A57" s="10"/>
      <c r="B57" s="148" t="s">
        <v>287</v>
      </c>
      <c r="C57" s="125"/>
      <c r="D57" s="125"/>
      <c r="E57" s="125"/>
      <c r="F57" s="125"/>
      <c r="G57" s="126"/>
      <c r="H57" s="123"/>
      <c r="I57" s="127" t="s">
        <v>140</v>
      </c>
      <c r="J57" s="127"/>
      <c r="K57" s="123"/>
      <c r="L57" s="17"/>
      <c r="M57" s="10"/>
    </row>
    <row r="58" spans="1:15" ht="8.25" customHeight="1">
      <c r="A58" s="10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7"/>
      <c r="M58" s="10"/>
    </row>
    <row r="59" spans="1:15" ht="24" customHeight="1">
      <c r="A59" s="10"/>
      <c r="B59" s="71"/>
      <c r="C59" s="72"/>
      <c r="D59" s="77"/>
      <c r="E59" s="12"/>
      <c r="F59" s="12"/>
      <c r="G59" s="18"/>
      <c r="H59" s="18"/>
      <c r="I59" s="10"/>
      <c r="J59" s="26"/>
      <c r="K59" s="12"/>
      <c r="L59" s="17"/>
      <c r="M59" s="10"/>
    </row>
    <row r="60" spans="1:15" ht="24" customHeight="1">
      <c r="A60" s="10"/>
      <c r="B60" s="71"/>
      <c r="C60" s="72"/>
      <c r="D60" s="77"/>
      <c r="E60" s="12"/>
      <c r="F60" s="12"/>
      <c r="G60" s="18"/>
      <c r="H60" s="18"/>
      <c r="I60" s="10"/>
      <c r="J60" s="26"/>
      <c r="K60" s="12"/>
      <c r="L60" s="17"/>
      <c r="M60" s="10"/>
    </row>
    <row r="61" spans="1:15" ht="24" customHeight="1">
      <c r="A61" s="10"/>
      <c r="B61" s="71"/>
      <c r="C61" s="72"/>
      <c r="D61" s="77"/>
      <c r="E61" s="12"/>
      <c r="F61" s="12"/>
      <c r="G61" s="18"/>
      <c r="H61" s="18"/>
      <c r="I61" s="10"/>
      <c r="J61" s="26"/>
      <c r="K61" s="12"/>
      <c r="L61" s="17"/>
      <c r="M61" s="10"/>
    </row>
    <row r="62" spans="1:15" ht="24" customHeight="1">
      <c r="A62" s="10"/>
      <c r="B62" s="71"/>
      <c r="C62" s="72"/>
      <c r="D62" s="77"/>
      <c r="E62" s="12"/>
      <c r="F62" s="12"/>
      <c r="G62" s="18"/>
      <c r="H62" s="18"/>
      <c r="I62" s="10"/>
      <c r="J62" s="26"/>
      <c r="K62" s="12"/>
      <c r="L62" s="17"/>
      <c r="M62" s="10"/>
    </row>
    <row r="63" spans="1:15" ht="24" customHeight="1">
      <c r="A63" s="10"/>
      <c r="B63" s="71"/>
      <c r="C63" s="72"/>
      <c r="D63" s="77"/>
      <c r="E63" s="12"/>
      <c r="F63" s="12"/>
      <c r="G63" s="18"/>
      <c r="H63" s="18"/>
      <c r="I63" s="10"/>
      <c r="J63" s="26"/>
      <c r="K63" s="12"/>
      <c r="L63" s="17"/>
      <c r="M63" s="10"/>
    </row>
    <row r="64" spans="1:15" ht="24" customHeight="1">
      <c r="A64" s="10"/>
      <c r="B64" s="73"/>
      <c r="C64" s="72"/>
      <c r="D64" s="77"/>
      <c r="E64" s="12"/>
      <c r="F64" s="12"/>
      <c r="G64" s="18"/>
      <c r="H64" s="18"/>
      <c r="I64" s="10"/>
      <c r="J64" s="26"/>
      <c r="K64" s="18"/>
      <c r="L64" s="17"/>
      <c r="M64" s="10"/>
    </row>
    <row r="65" spans="1:13" ht="24" customHeight="1">
      <c r="A65" s="10"/>
      <c r="B65" s="73"/>
      <c r="C65" s="72"/>
      <c r="D65" s="77"/>
      <c r="E65" s="12"/>
      <c r="F65" s="12"/>
      <c r="G65" s="18"/>
      <c r="H65" s="18"/>
      <c r="I65" s="10"/>
      <c r="J65" s="26"/>
      <c r="K65" s="12"/>
      <c r="L65" s="17"/>
      <c r="M65" s="10"/>
    </row>
    <row r="66" spans="1:13" ht="24" customHeight="1">
      <c r="A66" s="10"/>
      <c r="B66" s="71"/>
      <c r="C66" s="72"/>
      <c r="D66" s="77"/>
      <c r="E66" s="12"/>
      <c r="F66" s="12"/>
      <c r="G66" s="18"/>
      <c r="H66" s="18"/>
      <c r="I66" s="10"/>
      <c r="J66" s="74"/>
      <c r="K66" s="12"/>
      <c r="L66" s="17"/>
      <c r="M66" s="10"/>
    </row>
    <row r="67" spans="1:13" ht="12" customHeight="1">
      <c r="A67" s="10"/>
      <c r="B67" s="75"/>
      <c r="C67" s="72"/>
      <c r="D67" s="54"/>
      <c r="E67" s="12"/>
      <c r="F67" s="12"/>
      <c r="G67" s="18"/>
      <c r="H67" s="18"/>
      <c r="I67" s="10"/>
      <c r="J67" s="26"/>
      <c r="K67" s="18"/>
      <c r="L67" s="17"/>
      <c r="M67" s="10"/>
    </row>
  </sheetData>
  <sortState caseSensitive="1" ref="A8:L40">
    <sortCondition descending="1" ref="I8:I40"/>
  </sortState>
  <mergeCells count="12">
    <mergeCell ref="C44:G44"/>
    <mergeCell ref="A2:K2"/>
    <mergeCell ref="A4:B4"/>
    <mergeCell ref="L5:L7"/>
    <mergeCell ref="B1:K1"/>
    <mergeCell ref="A5:A7"/>
    <mergeCell ref="B5:B7"/>
    <mergeCell ref="C5:C7"/>
    <mergeCell ref="D5:D7"/>
    <mergeCell ref="E5:H6"/>
    <mergeCell ref="I5:J7"/>
    <mergeCell ref="K5:K7"/>
  </mergeCells>
  <pageMargins left="0.6692913385826772" right="0" top="0" bottom="0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3"/>
  <sheetViews>
    <sheetView topLeftCell="A28" zoomScale="120" zoomScaleNormal="120" zoomScaleSheetLayoutView="100" workbookViewId="0">
      <selection activeCell="J4" sqref="J4"/>
    </sheetView>
  </sheetViews>
  <sheetFormatPr defaultRowHeight="12.75"/>
  <cols>
    <col min="1" max="1" width="4.28515625" customWidth="1"/>
    <col min="2" max="2" width="25" customWidth="1"/>
    <col min="3" max="3" width="5.7109375" customWidth="1"/>
    <col min="4" max="4" width="17.85546875" customWidth="1"/>
    <col min="5" max="5" width="6.42578125" customWidth="1"/>
    <col min="6" max="6" width="6.5703125" customWidth="1"/>
    <col min="7" max="7" width="7.140625" customWidth="1"/>
    <col min="8" max="8" width="7.28515625" customWidth="1"/>
    <col min="9" max="9" width="5.28515625" customWidth="1"/>
    <col min="10" max="10" width="5.7109375" customWidth="1"/>
    <col min="11" max="11" width="5.140625" customWidth="1"/>
    <col min="12" max="12" width="7.7109375" customWidth="1"/>
  </cols>
  <sheetData>
    <row r="1" spans="1:11" ht="30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5" customHeight="1">
      <c r="A2" s="245" t="s">
        <v>133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ht="15" customHeight="1">
      <c r="A3" s="28" t="s">
        <v>492</v>
      </c>
    </row>
    <row r="4" spans="1:11" ht="13.5" customHeight="1">
      <c r="A4" s="325">
        <v>44505</v>
      </c>
      <c r="B4" s="325"/>
      <c r="C4" s="15"/>
      <c r="D4" s="15"/>
      <c r="E4" s="15"/>
      <c r="F4" s="15"/>
      <c r="G4" s="15"/>
      <c r="J4" t="s">
        <v>104</v>
      </c>
    </row>
    <row r="5" spans="1:11" ht="12.75" customHeight="1">
      <c r="A5" s="246" t="s">
        <v>6</v>
      </c>
      <c r="B5" s="246" t="s">
        <v>0</v>
      </c>
      <c r="C5" s="249" t="s">
        <v>74</v>
      </c>
      <c r="D5" s="252" t="s">
        <v>4</v>
      </c>
      <c r="E5" s="255" t="s">
        <v>8</v>
      </c>
      <c r="F5" s="256"/>
      <c r="G5" s="256"/>
      <c r="H5" s="261" t="s">
        <v>5</v>
      </c>
      <c r="I5" s="262"/>
      <c r="J5" s="267" t="s">
        <v>7</v>
      </c>
      <c r="K5" s="275" t="s">
        <v>39</v>
      </c>
    </row>
    <row r="6" spans="1:11" ht="12.75" customHeight="1">
      <c r="A6" s="247"/>
      <c r="B6" s="247"/>
      <c r="C6" s="250"/>
      <c r="D6" s="253"/>
      <c r="E6" s="258"/>
      <c r="F6" s="259"/>
      <c r="G6" s="324"/>
      <c r="H6" s="263"/>
      <c r="I6" s="264"/>
      <c r="J6" s="268"/>
      <c r="K6" s="276"/>
    </row>
    <row r="7" spans="1:11" ht="13.5" customHeight="1">
      <c r="A7" s="248"/>
      <c r="B7" s="248"/>
      <c r="C7" s="251"/>
      <c r="D7" s="254"/>
      <c r="E7" s="31">
        <v>1</v>
      </c>
      <c r="F7" s="154">
        <v>2</v>
      </c>
      <c r="G7" s="31">
        <v>3</v>
      </c>
      <c r="H7" s="326"/>
      <c r="I7" s="266"/>
      <c r="J7" s="269"/>
      <c r="K7" s="277"/>
    </row>
    <row r="8" spans="1:11" ht="21" customHeight="1">
      <c r="A8" s="10">
        <v>1</v>
      </c>
      <c r="B8" s="65" t="s">
        <v>92</v>
      </c>
      <c r="C8" s="159" t="s">
        <v>40</v>
      </c>
      <c r="D8" s="66" t="s">
        <v>89</v>
      </c>
      <c r="E8" s="12">
        <v>95</v>
      </c>
      <c r="F8" s="12">
        <v>90</v>
      </c>
      <c r="G8" s="18">
        <v>94</v>
      </c>
      <c r="H8" s="25">
        <f t="shared" ref="H8:H32" si="0">SUM(E8:G8)</f>
        <v>279</v>
      </c>
      <c r="I8" s="119" t="s">
        <v>14</v>
      </c>
      <c r="J8" s="12">
        <v>1</v>
      </c>
      <c r="K8" s="12">
        <v>23</v>
      </c>
    </row>
    <row r="9" spans="1:11" ht="21" customHeight="1">
      <c r="A9" s="10">
        <v>2</v>
      </c>
      <c r="B9" s="65" t="s">
        <v>86</v>
      </c>
      <c r="C9" s="159" t="s">
        <v>80</v>
      </c>
      <c r="D9" s="66" t="s">
        <v>36</v>
      </c>
      <c r="E9" s="12">
        <v>93</v>
      </c>
      <c r="F9" s="12">
        <v>90</v>
      </c>
      <c r="G9" s="18">
        <v>92</v>
      </c>
      <c r="H9" s="25">
        <f t="shared" si="0"/>
        <v>275</v>
      </c>
      <c r="I9" s="119" t="s">
        <v>15</v>
      </c>
      <c r="J9" s="12">
        <v>1</v>
      </c>
      <c r="K9" s="12">
        <v>19</v>
      </c>
    </row>
    <row r="10" spans="1:11" ht="21" customHeight="1">
      <c r="A10" s="10">
        <v>3</v>
      </c>
      <c r="B10" s="65" t="s">
        <v>148</v>
      </c>
      <c r="C10" s="159" t="s">
        <v>166</v>
      </c>
      <c r="D10" s="66" t="s">
        <v>57</v>
      </c>
      <c r="E10" s="12">
        <v>86</v>
      </c>
      <c r="F10" s="12">
        <v>94</v>
      </c>
      <c r="G10" s="18">
        <v>93</v>
      </c>
      <c r="H10" s="25">
        <f t="shared" si="0"/>
        <v>273</v>
      </c>
      <c r="I10" s="119" t="s">
        <v>16</v>
      </c>
      <c r="J10" s="12">
        <v>2</v>
      </c>
      <c r="K10" s="12">
        <v>16</v>
      </c>
    </row>
    <row r="11" spans="1:11" ht="21" customHeight="1">
      <c r="A11" s="10">
        <v>4</v>
      </c>
      <c r="B11" s="65" t="s">
        <v>150</v>
      </c>
      <c r="C11" s="159" t="s">
        <v>201</v>
      </c>
      <c r="D11" s="66" t="s">
        <v>57</v>
      </c>
      <c r="E11" s="12">
        <v>90</v>
      </c>
      <c r="F11" s="12">
        <v>86</v>
      </c>
      <c r="G11" s="18">
        <v>90</v>
      </c>
      <c r="H11" s="25">
        <f t="shared" si="0"/>
        <v>266</v>
      </c>
      <c r="I11" s="119" t="s">
        <v>11</v>
      </c>
      <c r="J11" s="12">
        <v>2</v>
      </c>
      <c r="K11" s="12">
        <v>13</v>
      </c>
    </row>
    <row r="12" spans="1:11" ht="21" customHeight="1">
      <c r="A12" s="10">
        <v>5</v>
      </c>
      <c r="B12" s="65" t="s">
        <v>88</v>
      </c>
      <c r="C12" s="159" t="s">
        <v>260</v>
      </c>
      <c r="D12" s="66" t="s">
        <v>261</v>
      </c>
      <c r="E12" s="12">
        <v>87</v>
      </c>
      <c r="F12" s="12">
        <v>87</v>
      </c>
      <c r="G12" s="18">
        <v>90</v>
      </c>
      <c r="H12" s="25">
        <f t="shared" si="0"/>
        <v>264</v>
      </c>
      <c r="I12" s="119" t="s">
        <v>18</v>
      </c>
      <c r="J12" s="12">
        <v>3</v>
      </c>
      <c r="K12" s="12" t="s">
        <v>3</v>
      </c>
    </row>
    <row r="13" spans="1:11" ht="21" customHeight="1">
      <c r="A13" s="10">
        <v>6</v>
      </c>
      <c r="B13" s="65" t="s">
        <v>254</v>
      </c>
      <c r="C13" s="159" t="s">
        <v>169</v>
      </c>
      <c r="D13" s="66" t="s">
        <v>255</v>
      </c>
      <c r="E13" s="12">
        <v>89</v>
      </c>
      <c r="F13" s="12">
        <v>87</v>
      </c>
      <c r="G13" s="18">
        <v>87</v>
      </c>
      <c r="H13" s="25">
        <f t="shared" si="0"/>
        <v>263</v>
      </c>
      <c r="I13" s="119" t="s">
        <v>15</v>
      </c>
      <c r="J13" s="12">
        <v>3</v>
      </c>
      <c r="K13" s="12" t="s">
        <v>3</v>
      </c>
    </row>
    <row r="14" spans="1:11" ht="21" customHeight="1">
      <c r="A14" s="10">
        <v>7</v>
      </c>
      <c r="B14" s="65" t="s">
        <v>250</v>
      </c>
      <c r="C14" s="159" t="s">
        <v>80</v>
      </c>
      <c r="D14" s="66" t="s">
        <v>251</v>
      </c>
      <c r="E14" s="12">
        <v>88</v>
      </c>
      <c r="F14" s="12">
        <v>89</v>
      </c>
      <c r="G14" s="18">
        <v>86</v>
      </c>
      <c r="H14" s="25">
        <f t="shared" si="0"/>
        <v>263</v>
      </c>
      <c r="I14" s="119" t="s">
        <v>16</v>
      </c>
      <c r="J14" s="12">
        <v>3</v>
      </c>
      <c r="K14" s="12" t="s">
        <v>3</v>
      </c>
    </row>
    <row r="15" spans="1:11" ht="21" customHeight="1">
      <c r="A15" s="10">
        <v>8</v>
      </c>
      <c r="B15" s="65" t="s">
        <v>253</v>
      </c>
      <c r="C15" s="159" t="s">
        <v>101</v>
      </c>
      <c r="D15" s="66" t="s">
        <v>243</v>
      </c>
      <c r="E15" s="12">
        <v>86</v>
      </c>
      <c r="F15" s="12">
        <v>93</v>
      </c>
      <c r="G15" s="18">
        <v>83</v>
      </c>
      <c r="H15" s="25">
        <f t="shared" si="0"/>
        <v>262</v>
      </c>
      <c r="I15" s="119" t="s">
        <v>16</v>
      </c>
      <c r="J15" s="12">
        <v>3</v>
      </c>
      <c r="K15" s="12" t="s">
        <v>3</v>
      </c>
    </row>
    <row r="16" spans="1:11" ht="21" customHeight="1">
      <c r="A16" s="10">
        <v>9</v>
      </c>
      <c r="B16" s="65" t="s">
        <v>212</v>
      </c>
      <c r="C16" s="159" t="s">
        <v>46</v>
      </c>
      <c r="D16" s="66" t="s">
        <v>243</v>
      </c>
      <c r="E16" s="12">
        <v>84</v>
      </c>
      <c r="F16" s="12">
        <v>90</v>
      </c>
      <c r="G16" s="18">
        <v>87</v>
      </c>
      <c r="H16" s="25">
        <f t="shared" si="0"/>
        <v>261</v>
      </c>
      <c r="I16" s="119" t="s">
        <v>13</v>
      </c>
      <c r="J16" s="12">
        <v>3</v>
      </c>
      <c r="K16" s="12" t="s">
        <v>3</v>
      </c>
    </row>
    <row r="17" spans="1:11" ht="21" customHeight="1">
      <c r="A17" s="10">
        <v>10</v>
      </c>
      <c r="B17" s="65" t="s">
        <v>30</v>
      </c>
      <c r="C17" s="159" t="s">
        <v>80</v>
      </c>
      <c r="D17" s="66" t="s">
        <v>72</v>
      </c>
      <c r="E17" s="12">
        <v>89</v>
      </c>
      <c r="F17" s="12">
        <v>86</v>
      </c>
      <c r="G17" s="18">
        <v>86</v>
      </c>
      <c r="H17" s="25">
        <f t="shared" si="0"/>
        <v>261</v>
      </c>
      <c r="I17" s="119" t="s">
        <v>17</v>
      </c>
      <c r="J17" s="12">
        <v>3</v>
      </c>
      <c r="K17" s="12" t="s">
        <v>3</v>
      </c>
    </row>
    <row r="18" spans="1:11" ht="21" customHeight="1">
      <c r="A18" s="10">
        <v>11</v>
      </c>
      <c r="B18" s="65" t="s">
        <v>246</v>
      </c>
      <c r="C18" s="159" t="s">
        <v>68</v>
      </c>
      <c r="D18" s="66" t="s">
        <v>243</v>
      </c>
      <c r="E18" s="12">
        <v>84</v>
      </c>
      <c r="F18" s="12">
        <v>90</v>
      </c>
      <c r="G18" s="18">
        <v>86</v>
      </c>
      <c r="H18" s="25">
        <f t="shared" si="0"/>
        <v>260</v>
      </c>
      <c r="I18" s="119" t="s">
        <v>15</v>
      </c>
      <c r="J18" s="12">
        <v>3</v>
      </c>
      <c r="K18" s="12" t="s">
        <v>3</v>
      </c>
    </row>
    <row r="19" spans="1:11" ht="21" customHeight="1">
      <c r="A19" s="10">
        <v>12</v>
      </c>
      <c r="B19" s="65" t="s">
        <v>257</v>
      </c>
      <c r="C19" s="159" t="s">
        <v>59</v>
      </c>
      <c r="D19" s="66" t="s">
        <v>205</v>
      </c>
      <c r="E19" s="12">
        <v>86</v>
      </c>
      <c r="F19" s="12">
        <v>92</v>
      </c>
      <c r="G19" s="18">
        <v>78</v>
      </c>
      <c r="H19" s="25">
        <f t="shared" si="0"/>
        <v>256</v>
      </c>
      <c r="I19" s="119" t="s">
        <v>12</v>
      </c>
      <c r="J19" s="12" t="s">
        <v>179</v>
      </c>
      <c r="K19" s="12" t="s">
        <v>3</v>
      </c>
    </row>
    <row r="20" spans="1:11" ht="21" customHeight="1">
      <c r="A20" s="10">
        <v>13</v>
      </c>
      <c r="B20" s="65" t="s">
        <v>146</v>
      </c>
      <c r="C20" s="159" t="s">
        <v>80</v>
      </c>
      <c r="D20" s="66" t="s">
        <v>172</v>
      </c>
      <c r="E20" s="12">
        <v>70</v>
      </c>
      <c r="F20" s="12">
        <v>87</v>
      </c>
      <c r="G20" s="18">
        <v>90</v>
      </c>
      <c r="H20" s="25">
        <f t="shared" si="0"/>
        <v>247</v>
      </c>
      <c r="I20" s="119" t="s">
        <v>18</v>
      </c>
      <c r="J20" s="12" t="s">
        <v>3</v>
      </c>
      <c r="K20" s="12" t="s">
        <v>3</v>
      </c>
    </row>
    <row r="21" spans="1:11" ht="21" customHeight="1">
      <c r="A21" s="10">
        <v>14</v>
      </c>
      <c r="B21" s="65" t="s">
        <v>145</v>
      </c>
      <c r="C21" s="159" t="s">
        <v>169</v>
      </c>
      <c r="D21" s="66" t="s">
        <v>243</v>
      </c>
      <c r="E21" s="12">
        <v>83</v>
      </c>
      <c r="F21" s="12">
        <v>70</v>
      </c>
      <c r="G21" s="18">
        <v>93</v>
      </c>
      <c r="H21" s="25">
        <f t="shared" si="0"/>
        <v>246</v>
      </c>
      <c r="I21" s="119" t="s">
        <v>12</v>
      </c>
      <c r="J21" s="12" t="s">
        <v>3</v>
      </c>
      <c r="K21" s="12" t="s">
        <v>3</v>
      </c>
    </row>
    <row r="22" spans="1:11" ht="21" customHeight="1">
      <c r="A22" s="10">
        <v>15</v>
      </c>
      <c r="B22" s="65" t="s">
        <v>259</v>
      </c>
      <c r="C22" s="159" t="s">
        <v>95</v>
      </c>
      <c r="D22" s="66" t="s">
        <v>447</v>
      </c>
      <c r="E22" s="12">
        <v>84</v>
      </c>
      <c r="F22" s="12">
        <v>75</v>
      </c>
      <c r="G22" s="18">
        <v>85</v>
      </c>
      <c r="H22" s="25">
        <f t="shared" si="0"/>
        <v>244</v>
      </c>
      <c r="I22" s="119" t="s">
        <v>16</v>
      </c>
      <c r="J22" s="12" t="s">
        <v>3</v>
      </c>
      <c r="K22" s="12" t="s">
        <v>3</v>
      </c>
    </row>
    <row r="23" spans="1:11" ht="21" customHeight="1">
      <c r="A23" s="10">
        <v>16</v>
      </c>
      <c r="B23" s="65" t="s">
        <v>143</v>
      </c>
      <c r="C23" s="159" t="s">
        <v>59</v>
      </c>
      <c r="D23" s="66" t="s">
        <v>89</v>
      </c>
      <c r="E23" s="12">
        <v>67</v>
      </c>
      <c r="F23" s="12">
        <v>87</v>
      </c>
      <c r="G23" s="18">
        <v>90</v>
      </c>
      <c r="H23" s="25">
        <f t="shared" si="0"/>
        <v>244</v>
      </c>
      <c r="I23" s="119" t="s">
        <v>18</v>
      </c>
      <c r="J23" s="12" t="s">
        <v>3</v>
      </c>
      <c r="K23" s="12" t="s">
        <v>3</v>
      </c>
    </row>
    <row r="24" spans="1:11" ht="21" customHeight="1">
      <c r="A24" s="10">
        <v>17</v>
      </c>
      <c r="B24" s="65" t="s">
        <v>263</v>
      </c>
      <c r="C24" s="159" t="s">
        <v>63</v>
      </c>
      <c r="D24" s="66" t="s">
        <v>49</v>
      </c>
      <c r="E24" s="12">
        <v>84</v>
      </c>
      <c r="F24" s="12">
        <v>84</v>
      </c>
      <c r="G24" s="18">
        <v>75</v>
      </c>
      <c r="H24" s="25">
        <f t="shared" si="0"/>
        <v>243</v>
      </c>
      <c r="I24" s="119" t="s">
        <v>16</v>
      </c>
      <c r="J24" s="12" t="s">
        <v>3</v>
      </c>
      <c r="K24" s="12" t="s">
        <v>392</v>
      </c>
    </row>
    <row r="25" spans="1:11" ht="21" customHeight="1">
      <c r="A25" s="10">
        <v>18</v>
      </c>
      <c r="B25" s="65" t="s">
        <v>239</v>
      </c>
      <c r="C25" s="159" t="s">
        <v>101</v>
      </c>
      <c r="D25" s="66" t="s">
        <v>447</v>
      </c>
      <c r="E25" s="12">
        <v>80</v>
      </c>
      <c r="F25" s="12">
        <v>79</v>
      </c>
      <c r="G25" s="18">
        <v>84</v>
      </c>
      <c r="H25" s="25">
        <f t="shared" si="0"/>
        <v>243</v>
      </c>
      <c r="I25" s="119" t="s">
        <v>13</v>
      </c>
      <c r="J25" s="12" t="s">
        <v>3</v>
      </c>
      <c r="K25" s="12" t="s">
        <v>3</v>
      </c>
    </row>
    <row r="26" spans="1:11" ht="21" customHeight="1">
      <c r="A26" s="10">
        <v>19</v>
      </c>
      <c r="B26" s="65" t="s">
        <v>29</v>
      </c>
      <c r="C26" s="159" t="s">
        <v>40</v>
      </c>
      <c r="D26" s="66" t="s">
        <v>172</v>
      </c>
      <c r="E26" s="12">
        <v>86</v>
      </c>
      <c r="F26" s="12">
        <v>79</v>
      </c>
      <c r="G26" s="18">
        <v>75</v>
      </c>
      <c r="H26" s="25">
        <f t="shared" si="0"/>
        <v>240</v>
      </c>
      <c r="I26" s="119" t="s">
        <v>16</v>
      </c>
      <c r="J26" s="12" t="s">
        <v>3</v>
      </c>
      <c r="K26" s="12" t="s">
        <v>3</v>
      </c>
    </row>
    <row r="27" spans="1:11" ht="21" customHeight="1">
      <c r="A27" s="10">
        <v>20</v>
      </c>
      <c r="B27" s="65" t="s">
        <v>247</v>
      </c>
      <c r="C27" s="159" t="s">
        <v>55</v>
      </c>
      <c r="D27" s="66" t="s">
        <v>57</v>
      </c>
      <c r="E27" s="12">
        <v>82</v>
      </c>
      <c r="F27" s="12">
        <v>82</v>
      </c>
      <c r="G27" s="18">
        <v>75</v>
      </c>
      <c r="H27" s="25">
        <f t="shared" si="0"/>
        <v>239</v>
      </c>
      <c r="I27" s="119" t="s">
        <v>17</v>
      </c>
      <c r="J27" s="12" t="s">
        <v>3</v>
      </c>
      <c r="K27" s="12" t="s">
        <v>392</v>
      </c>
    </row>
    <row r="28" spans="1:11" ht="21" customHeight="1">
      <c r="A28" s="10">
        <v>21</v>
      </c>
      <c r="B28" s="65" t="s">
        <v>244</v>
      </c>
      <c r="C28" s="159" t="s">
        <v>101</v>
      </c>
      <c r="D28" s="66" t="s">
        <v>36</v>
      </c>
      <c r="E28" s="12">
        <v>83</v>
      </c>
      <c r="F28" s="12">
        <v>78</v>
      </c>
      <c r="G28" s="18">
        <v>71</v>
      </c>
      <c r="H28" s="25">
        <f t="shared" si="0"/>
        <v>232</v>
      </c>
      <c r="I28" s="119" t="s">
        <v>17</v>
      </c>
      <c r="J28" s="12" t="s">
        <v>3</v>
      </c>
      <c r="K28" s="12" t="s">
        <v>392</v>
      </c>
    </row>
    <row r="29" spans="1:11" ht="21" customHeight="1">
      <c r="A29" s="10">
        <v>22</v>
      </c>
      <c r="B29" s="65" t="s">
        <v>256</v>
      </c>
      <c r="C29" s="159" t="s">
        <v>169</v>
      </c>
      <c r="D29" s="66" t="s">
        <v>49</v>
      </c>
      <c r="E29" s="12">
        <v>91</v>
      </c>
      <c r="F29" s="12">
        <v>68</v>
      </c>
      <c r="G29" s="18">
        <v>70</v>
      </c>
      <c r="H29" s="25">
        <f t="shared" si="0"/>
        <v>229</v>
      </c>
      <c r="I29" s="119" t="s">
        <v>16</v>
      </c>
      <c r="J29" s="12" t="s">
        <v>3</v>
      </c>
      <c r="K29" s="12" t="s">
        <v>392</v>
      </c>
    </row>
    <row r="30" spans="1:11" ht="21" customHeight="1">
      <c r="A30" s="10">
        <v>23</v>
      </c>
      <c r="B30" s="65" t="s">
        <v>265</v>
      </c>
      <c r="C30" s="159" t="s">
        <v>80</v>
      </c>
      <c r="D30" s="66" t="s">
        <v>57</v>
      </c>
      <c r="E30" s="12">
        <v>83</v>
      </c>
      <c r="F30" s="12">
        <v>84</v>
      </c>
      <c r="G30" s="18">
        <v>60</v>
      </c>
      <c r="H30" s="25">
        <f t="shared" si="0"/>
        <v>227</v>
      </c>
      <c r="I30" s="119" t="s">
        <v>15</v>
      </c>
      <c r="J30" s="12" t="s">
        <v>3</v>
      </c>
      <c r="K30" s="12" t="s">
        <v>3</v>
      </c>
    </row>
    <row r="31" spans="1:11" ht="21" customHeight="1">
      <c r="A31" s="10">
        <v>24</v>
      </c>
      <c r="B31" s="65" t="s">
        <v>91</v>
      </c>
      <c r="C31" s="159" t="s">
        <v>59</v>
      </c>
      <c r="D31" s="66" t="s">
        <v>87</v>
      </c>
      <c r="E31" s="12">
        <v>53</v>
      </c>
      <c r="F31" s="12">
        <v>76</v>
      </c>
      <c r="G31" s="18">
        <v>93</v>
      </c>
      <c r="H31" s="25">
        <f t="shared" si="0"/>
        <v>222</v>
      </c>
      <c r="I31" s="119" t="s">
        <v>17</v>
      </c>
      <c r="J31" s="12" t="s">
        <v>3</v>
      </c>
      <c r="K31" s="12" t="s">
        <v>3</v>
      </c>
    </row>
    <row r="32" spans="1:11" ht="21" customHeight="1">
      <c r="A32" s="10">
        <v>25</v>
      </c>
      <c r="B32" s="65" t="s">
        <v>85</v>
      </c>
      <c r="C32" s="159" t="s">
        <v>99</v>
      </c>
      <c r="D32" s="66" t="s">
        <v>508</v>
      </c>
      <c r="E32" s="12">
        <v>87</v>
      </c>
      <c r="F32" s="12">
        <v>86</v>
      </c>
      <c r="G32" s="18">
        <v>20</v>
      </c>
      <c r="H32" s="25">
        <f t="shared" si="0"/>
        <v>193</v>
      </c>
      <c r="I32" s="119" t="s">
        <v>13</v>
      </c>
      <c r="J32" s="12" t="s">
        <v>3</v>
      </c>
      <c r="K32" s="12" t="s">
        <v>3</v>
      </c>
    </row>
    <row r="33" spans="1:11" ht="18.75" customHeight="1">
      <c r="A33" s="10"/>
      <c r="B33" s="7"/>
      <c r="C33" s="271"/>
      <c r="D33" s="271"/>
      <c r="E33" s="271"/>
      <c r="F33" s="271"/>
      <c r="G33" s="271"/>
      <c r="H33" s="10"/>
      <c r="I33" s="26"/>
      <c r="J33" s="12"/>
      <c r="K33" s="12"/>
    </row>
    <row r="34" spans="1:11" ht="15.75" customHeight="1">
      <c r="A34" s="10"/>
      <c r="B34" s="7"/>
      <c r="C34" s="271" t="s">
        <v>292</v>
      </c>
      <c r="D34" s="271"/>
      <c r="E34" s="271"/>
      <c r="F34" s="271"/>
      <c r="G34" s="271"/>
      <c r="H34" s="10"/>
      <c r="J34" s="12"/>
      <c r="K34" s="12"/>
    </row>
    <row r="35" spans="1:11" ht="4.5" customHeight="1">
      <c r="A35" s="10"/>
      <c r="B35" s="7"/>
      <c r="C35" s="232"/>
      <c r="D35" s="232"/>
      <c r="E35" s="232"/>
      <c r="F35" s="232"/>
      <c r="G35" s="232"/>
      <c r="H35" s="10"/>
      <c r="J35" s="12"/>
      <c r="K35" s="12"/>
    </row>
    <row r="36" spans="1:11" ht="15.75" customHeight="1">
      <c r="A36" s="10"/>
      <c r="B36" s="239" t="s">
        <v>211</v>
      </c>
      <c r="C36" s="229" t="s">
        <v>505</v>
      </c>
      <c r="D36" s="133"/>
      <c r="E36" s="234"/>
      <c r="F36" s="234"/>
      <c r="G36" s="240">
        <v>29</v>
      </c>
      <c r="J36" s="12"/>
      <c r="K36" s="12"/>
    </row>
    <row r="37" spans="1:11" ht="16.5" customHeight="1">
      <c r="A37" s="128"/>
      <c r="B37" s="220" t="s">
        <v>217</v>
      </c>
      <c r="C37" s="229" t="s">
        <v>506</v>
      </c>
      <c r="D37" s="133"/>
      <c r="E37" s="234"/>
      <c r="F37" s="234"/>
      <c r="G37" s="240">
        <v>23</v>
      </c>
      <c r="I37" s="142"/>
      <c r="J37" s="12"/>
      <c r="K37" s="12"/>
    </row>
    <row r="38" spans="1:11" ht="16.5" customHeight="1">
      <c r="A38" s="128"/>
      <c r="B38" s="239" t="s">
        <v>210</v>
      </c>
      <c r="C38" s="229" t="s">
        <v>507</v>
      </c>
      <c r="D38" s="133"/>
      <c r="E38" s="234"/>
      <c r="F38" s="234"/>
      <c r="G38" s="240">
        <v>19</v>
      </c>
      <c r="I38" s="142"/>
      <c r="J38" s="12"/>
      <c r="K38" s="12"/>
    </row>
    <row r="39" spans="1:11" ht="19.5" customHeight="1"/>
    <row r="40" spans="1:11" ht="15.75">
      <c r="B40" s="121" t="s">
        <v>138</v>
      </c>
      <c r="C40" s="121"/>
      <c r="D40" s="121"/>
      <c r="E40" s="121"/>
      <c r="F40" s="122"/>
      <c r="G40" s="122"/>
      <c r="H40" s="122" t="s">
        <v>139</v>
      </c>
      <c r="I40" s="122"/>
      <c r="J40" s="123"/>
    </row>
    <row r="41" spans="1:11" ht="3.75" customHeight="1">
      <c r="B41" s="121"/>
      <c r="C41" s="121"/>
      <c r="D41" s="121"/>
      <c r="E41" s="121"/>
      <c r="F41" s="122"/>
      <c r="G41" s="122"/>
      <c r="H41" s="122"/>
      <c r="I41" s="122"/>
      <c r="J41" s="123"/>
    </row>
    <row r="42" spans="1:11" ht="15" customHeight="1">
      <c r="B42" s="122"/>
      <c r="C42" s="122"/>
      <c r="D42" s="122"/>
      <c r="E42" s="122"/>
      <c r="F42" s="122"/>
      <c r="G42" s="122"/>
      <c r="H42" s="122"/>
      <c r="I42" s="122"/>
      <c r="J42" s="123"/>
    </row>
    <row r="43" spans="1:11" ht="15.75">
      <c r="B43" s="233" t="s">
        <v>287</v>
      </c>
      <c r="C43" s="125"/>
      <c r="D43" s="125"/>
      <c r="E43" s="125"/>
      <c r="F43" s="125"/>
      <c r="G43" s="126"/>
      <c r="H43" s="127" t="s">
        <v>140</v>
      </c>
      <c r="I43" s="127"/>
      <c r="J43" s="123"/>
    </row>
  </sheetData>
  <sortState ref="B8:K36">
    <sortCondition descending="1" ref="H8:H36"/>
  </sortState>
  <mergeCells count="13">
    <mergeCell ref="C33:G33"/>
    <mergeCell ref="C34:G34"/>
    <mergeCell ref="B1:K1"/>
    <mergeCell ref="A2:K2"/>
    <mergeCell ref="A4:B4"/>
    <mergeCell ref="K5:K7"/>
    <mergeCell ref="A5:A7"/>
    <mergeCell ref="B5:B7"/>
    <mergeCell ref="C5:C7"/>
    <mergeCell ref="D5:D7"/>
    <mergeCell ref="E5:G6"/>
    <mergeCell ref="H5:I7"/>
    <mergeCell ref="J5:J7"/>
  </mergeCells>
  <pageMargins left="0.55118110236220474" right="0" top="0" bottom="0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11"/>
  <sheetViews>
    <sheetView zoomScale="110" zoomScaleNormal="110" zoomScaleSheetLayoutView="100" workbookViewId="0">
      <selection activeCell="C10" sqref="C10"/>
    </sheetView>
  </sheetViews>
  <sheetFormatPr defaultRowHeight="12.75"/>
  <cols>
    <col min="1" max="1" width="4.28515625" customWidth="1"/>
    <col min="2" max="2" width="25.5703125" customWidth="1"/>
    <col min="3" max="3" width="6" customWidth="1"/>
    <col min="4" max="4" width="17.140625" customWidth="1"/>
    <col min="5" max="5" width="6.42578125" customWidth="1"/>
    <col min="6" max="6" width="6.5703125" customWidth="1"/>
    <col min="7" max="7" width="7.140625" customWidth="1"/>
    <col min="8" max="8" width="6.85546875" customWidth="1"/>
    <col min="9" max="9" width="6.140625" customWidth="1"/>
    <col min="10" max="10" width="5.7109375" customWidth="1"/>
    <col min="11" max="11" width="5.140625" customWidth="1"/>
    <col min="12" max="12" width="7.7109375" customWidth="1"/>
  </cols>
  <sheetData>
    <row r="1" spans="1:12" ht="33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10"/>
    </row>
    <row r="2" spans="1:12" ht="13.5" customHeight="1">
      <c r="A2" s="245" t="s">
        <v>502</v>
      </c>
      <c r="B2" s="245"/>
      <c r="C2" s="245"/>
      <c r="D2" s="245"/>
      <c r="E2" s="245"/>
      <c r="F2" s="245"/>
      <c r="G2" s="245"/>
      <c r="H2" s="245"/>
      <c r="I2" s="245"/>
      <c r="J2" s="245"/>
      <c r="K2" s="10"/>
    </row>
    <row r="3" spans="1:12" ht="14.25" customHeight="1">
      <c r="A3" s="28" t="s">
        <v>503</v>
      </c>
    </row>
    <row r="4" spans="1:12" ht="16.5" customHeight="1">
      <c r="A4" s="270">
        <v>44505</v>
      </c>
      <c r="B4" s="270"/>
      <c r="C4" s="15"/>
      <c r="D4" s="15"/>
      <c r="E4" s="15"/>
      <c r="F4" s="15"/>
      <c r="G4" s="15"/>
      <c r="J4" s="241" t="s">
        <v>104</v>
      </c>
      <c r="K4" s="10"/>
    </row>
    <row r="5" spans="1:12" ht="11.25" customHeight="1">
      <c r="A5" s="306" t="s">
        <v>6</v>
      </c>
      <c r="B5" s="306" t="s">
        <v>0</v>
      </c>
      <c r="C5" s="249" t="s">
        <v>74</v>
      </c>
      <c r="D5" s="313" t="s">
        <v>4</v>
      </c>
      <c r="E5" s="316" t="s">
        <v>8</v>
      </c>
      <c r="F5" s="317"/>
      <c r="G5" s="317"/>
      <c r="H5" s="318"/>
      <c r="I5" s="327" t="s">
        <v>5</v>
      </c>
      <c r="J5" s="330" t="s">
        <v>7</v>
      </c>
      <c r="K5" s="275" t="s">
        <v>39</v>
      </c>
    </row>
    <row r="6" spans="1:12" ht="13.5" customHeight="1">
      <c r="A6" s="307"/>
      <c r="B6" s="307"/>
      <c r="C6" s="250"/>
      <c r="D6" s="314"/>
      <c r="E6" s="319"/>
      <c r="F6" s="320"/>
      <c r="G6" s="320"/>
      <c r="H6" s="321"/>
      <c r="I6" s="328"/>
      <c r="J6" s="331"/>
      <c r="K6" s="276"/>
    </row>
    <row r="7" spans="1:12" ht="14.25" customHeight="1">
      <c r="A7" s="308"/>
      <c r="B7" s="308"/>
      <c r="C7" s="251"/>
      <c r="D7" s="315"/>
      <c r="E7" s="36">
        <v>1</v>
      </c>
      <c r="F7" s="36">
        <v>2</v>
      </c>
      <c r="G7" s="36">
        <v>3</v>
      </c>
      <c r="H7" s="45">
        <v>4</v>
      </c>
      <c r="I7" s="329"/>
      <c r="J7" s="332"/>
      <c r="K7" s="277"/>
    </row>
    <row r="8" spans="1:12" ht="30" customHeight="1">
      <c r="A8" s="37">
        <v>1</v>
      </c>
      <c r="B8" s="73" t="s">
        <v>38</v>
      </c>
      <c r="C8" s="69" t="s">
        <v>80</v>
      </c>
      <c r="D8" s="157" t="s">
        <v>81</v>
      </c>
      <c r="E8" s="55">
        <v>100.4</v>
      </c>
      <c r="F8" s="158">
        <v>101.2</v>
      </c>
      <c r="G8" s="55">
        <v>101.7</v>
      </c>
      <c r="H8" s="12">
        <v>102.6</v>
      </c>
      <c r="I8" s="242">
        <f t="shared" ref="I8:I30" si="0">E8+F8+G8+H8</f>
        <v>405.9</v>
      </c>
      <c r="J8" s="12" t="s">
        <v>2</v>
      </c>
      <c r="K8" s="17">
        <v>23</v>
      </c>
      <c r="L8" s="167"/>
    </row>
    <row r="9" spans="1:12" ht="30" customHeight="1">
      <c r="A9" s="37">
        <v>2</v>
      </c>
      <c r="B9" s="73" t="s">
        <v>184</v>
      </c>
      <c r="C9" s="69" t="s">
        <v>177</v>
      </c>
      <c r="D9" s="157" t="s">
        <v>36</v>
      </c>
      <c r="E9" s="55">
        <v>102</v>
      </c>
      <c r="F9" s="55">
        <v>102</v>
      </c>
      <c r="G9" s="55">
        <v>100</v>
      </c>
      <c r="H9" s="55">
        <v>101.3</v>
      </c>
      <c r="I9" s="243">
        <f t="shared" si="0"/>
        <v>405.3</v>
      </c>
      <c r="J9" s="12" t="s">
        <v>2</v>
      </c>
      <c r="K9" s="213">
        <v>19</v>
      </c>
      <c r="L9" s="167"/>
    </row>
    <row r="10" spans="1:12" ht="30" customHeight="1">
      <c r="A10" s="160">
        <v>3</v>
      </c>
      <c r="B10" s="73" t="s">
        <v>195</v>
      </c>
      <c r="C10" s="69" t="s">
        <v>80</v>
      </c>
      <c r="D10" s="157" t="s">
        <v>261</v>
      </c>
      <c r="E10" s="55">
        <v>100.7</v>
      </c>
      <c r="F10" s="55">
        <v>97.2</v>
      </c>
      <c r="G10" s="55">
        <v>99.1</v>
      </c>
      <c r="H10" s="55">
        <v>102.2</v>
      </c>
      <c r="I10" s="243">
        <f t="shared" si="0"/>
        <v>399.2</v>
      </c>
      <c r="J10" s="12" t="s">
        <v>2</v>
      </c>
      <c r="K10" s="17">
        <v>16</v>
      </c>
      <c r="L10" s="167"/>
    </row>
    <row r="11" spans="1:12" ht="30" customHeight="1">
      <c r="A11" s="37">
        <v>4</v>
      </c>
      <c r="B11" s="73" t="s">
        <v>69</v>
      </c>
      <c r="C11" s="69" t="s">
        <v>166</v>
      </c>
      <c r="D11" s="157" t="s">
        <v>36</v>
      </c>
      <c r="E11" s="161">
        <v>99.4</v>
      </c>
      <c r="F11" s="161">
        <v>100.6</v>
      </c>
      <c r="G11" s="161">
        <v>101.5</v>
      </c>
      <c r="H11" s="161">
        <v>97.6</v>
      </c>
      <c r="I11" s="243">
        <f t="shared" si="0"/>
        <v>399.1</v>
      </c>
      <c r="J11" s="12" t="s">
        <v>2</v>
      </c>
      <c r="K11" s="128">
        <v>13</v>
      </c>
      <c r="L11" s="167"/>
    </row>
    <row r="12" spans="1:12" ht="30" customHeight="1">
      <c r="A12" s="37">
        <v>5</v>
      </c>
      <c r="B12" s="73" t="s">
        <v>220</v>
      </c>
      <c r="C12" s="69" t="s">
        <v>175</v>
      </c>
      <c r="D12" s="157" t="s">
        <v>36</v>
      </c>
      <c r="E12" s="55">
        <v>99.2</v>
      </c>
      <c r="F12" s="55">
        <v>95.4</v>
      </c>
      <c r="G12" s="55">
        <v>101.6</v>
      </c>
      <c r="H12" s="55">
        <v>101.1</v>
      </c>
      <c r="I12" s="243">
        <f t="shared" si="0"/>
        <v>397.30000000000007</v>
      </c>
      <c r="J12" s="12">
        <v>1</v>
      </c>
      <c r="K12" s="128">
        <v>11</v>
      </c>
      <c r="L12" s="167"/>
    </row>
    <row r="13" spans="1:12" ht="30" customHeight="1">
      <c r="A13" s="160">
        <v>6</v>
      </c>
      <c r="B13" s="73" t="s">
        <v>370</v>
      </c>
      <c r="C13" s="69" t="s">
        <v>203</v>
      </c>
      <c r="D13" s="157" t="s">
        <v>36</v>
      </c>
      <c r="E13" s="55">
        <v>99.8</v>
      </c>
      <c r="F13" s="55">
        <v>97.2</v>
      </c>
      <c r="G13" s="55">
        <v>99.1</v>
      </c>
      <c r="H13" s="55">
        <v>97.6</v>
      </c>
      <c r="I13" s="243">
        <f t="shared" si="0"/>
        <v>393.70000000000005</v>
      </c>
      <c r="J13" s="12">
        <v>1</v>
      </c>
      <c r="K13" s="128">
        <v>9</v>
      </c>
      <c r="L13" s="167"/>
    </row>
    <row r="14" spans="1:12" ht="30" customHeight="1">
      <c r="A14" s="37">
        <v>7</v>
      </c>
      <c r="B14" s="73" t="s">
        <v>378</v>
      </c>
      <c r="C14" s="69" t="s">
        <v>55</v>
      </c>
      <c r="D14" s="157" t="s">
        <v>57</v>
      </c>
      <c r="E14" s="55">
        <v>99</v>
      </c>
      <c r="F14" s="55">
        <v>100.2</v>
      </c>
      <c r="G14" s="55">
        <v>97.8</v>
      </c>
      <c r="H14" s="55">
        <v>96.3</v>
      </c>
      <c r="I14" s="243">
        <f t="shared" si="0"/>
        <v>393.3</v>
      </c>
      <c r="J14" s="12">
        <v>1</v>
      </c>
      <c r="K14" s="128">
        <v>7</v>
      </c>
      <c r="L14" s="167"/>
    </row>
    <row r="15" spans="1:12" ht="30" customHeight="1">
      <c r="A15" s="37">
        <v>8</v>
      </c>
      <c r="B15" s="73" t="s">
        <v>186</v>
      </c>
      <c r="C15" s="69" t="s">
        <v>166</v>
      </c>
      <c r="D15" s="157" t="s">
        <v>81</v>
      </c>
      <c r="E15" s="55">
        <v>96.4</v>
      </c>
      <c r="F15" s="55">
        <v>97.3</v>
      </c>
      <c r="G15" s="55">
        <v>99.5</v>
      </c>
      <c r="H15" s="55">
        <v>99.7</v>
      </c>
      <c r="I15" s="243">
        <f t="shared" si="0"/>
        <v>392.9</v>
      </c>
      <c r="J15" s="12">
        <v>1</v>
      </c>
      <c r="K15" s="128">
        <v>5</v>
      </c>
      <c r="L15" s="167"/>
    </row>
    <row r="16" spans="1:12" ht="30" customHeight="1">
      <c r="A16" s="160">
        <v>9</v>
      </c>
      <c r="B16" s="73" t="s">
        <v>182</v>
      </c>
      <c r="C16" s="69" t="s">
        <v>80</v>
      </c>
      <c r="D16" s="157" t="s">
        <v>57</v>
      </c>
      <c r="E16" s="55">
        <v>98.5</v>
      </c>
      <c r="F16" s="158">
        <v>98.6</v>
      </c>
      <c r="G16" s="55">
        <v>95.9</v>
      </c>
      <c r="H16" s="12">
        <v>99.3</v>
      </c>
      <c r="I16" s="243">
        <f t="shared" si="0"/>
        <v>392.3</v>
      </c>
      <c r="J16" s="12">
        <v>1</v>
      </c>
      <c r="K16" s="213">
        <v>4</v>
      </c>
      <c r="L16" s="167"/>
    </row>
    <row r="17" spans="1:12" ht="30" customHeight="1">
      <c r="A17" s="37">
        <v>10</v>
      </c>
      <c r="B17" s="73" t="s">
        <v>197</v>
      </c>
      <c r="C17" s="69" t="s">
        <v>68</v>
      </c>
      <c r="D17" s="157" t="s">
        <v>45</v>
      </c>
      <c r="E17" s="55">
        <v>98.3</v>
      </c>
      <c r="F17" s="55">
        <v>97.9</v>
      </c>
      <c r="G17" s="55">
        <v>101.6</v>
      </c>
      <c r="H17" s="55">
        <v>93</v>
      </c>
      <c r="I17" s="243">
        <f t="shared" si="0"/>
        <v>390.79999999999995</v>
      </c>
      <c r="J17" s="12">
        <v>1</v>
      </c>
      <c r="K17" s="128">
        <v>3</v>
      </c>
      <c r="L17" s="167"/>
    </row>
    <row r="18" spans="1:12" ht="30" customHeight="1">
      <c r="A18" s="37">
        <v>11</v>
      </c>
      <c r="B18" s="73" t="s">
        <v>181</v>
      </c>
      <c r="C18" s="69" t="s">
        <v>59</v>
      </c>
      <c r="D18" s="157" t="s">
        <v>89</v>
      </c>
      <c r="E18" s="56">
        <v>98.5</v>
      </c>
      <c r="F18" s="56">
        <v>95.2</v>
      </c>
      <c r="G18" s="56">
        <v>97.6</v>
      </c>
      <c r="H18" s="56">
        <v>97.4</v>
      </c>
      <c r="I18" s="243">
        <f t="shared" si="0"/>
        <v>388.69999999999993</v>
      </c>
      <c r="J18" s="12">
        <v>1</v>
      </c>
      <c r="K18" s="213">
        <v>2</v>
      </c>
      <c r="L18" s="167"/>
    </row>
    <row r="19" spans="1:12" ht="30" customHeight="1">
      <c r="A19" s="160">
        <v>12</v>
      </c>
      <c r="B19" s="73" t="s">
        <v>497</v>
      </c>
      <c r="C19" s="69" t="s">
        <v>68</v>
      </c>
      <c r="D19" s="157" t="s">
        <v>494</v>
      </c>
      <c r="E19" s="55">
        <v>95.4</v>
      </c>
      <c r="F19" s="55">
        <v>96.2</v>
      </c>
      <c r="G19" s="158">
        <v>97.8</v>
      </c>
      <c r="H19" s="12">
        <v>98.9</v>
      </c>
      <c r="I19" s="243">
        <f t="shared" si="0"/>
        <v>388.30000000000007</v>
      </c>
      <c r="J19" s="12">
        <v>1</v>
      </c>
      <c r="K19" s="213">
        <v>1</v>
      </c>
      <c r="L19" s="167"/>
    </row>
    <row r="20" spans="1:12" ht="30" customHeight="1">
      <c r="A20" s="37">
        <v>13</v>
      </c>
      <c r="B20" s="73" t="s">
        <v>358</v>
      </c>
      <c r="C20" s="69" t="s">
        <v>63</v>
      </c>
      <c r="D20" s="157" t="s">
        <v>359</v>
      </c>
      <c r="E20" s="55">
        <v>96</v>
      </c>
      <c r="F20" s="55">
        <v>96.1</v>
      </c>
      <c r="G20" s="55">
        <v>97.9</v>
      </c>
      <c r="H20" s="55">
        <v>98.1</v>
      </c>
      <c r="I20" s="243">
        <f t="shared" si="0"/>
        <v>388.1</v>
      </c>
      <c r="J20" s="12">
        <v>1</v>
      </c>
      <c r="K20" s="128" t="s">
        <v>392</v>
      </c>
      <c r="L20" s="167"/>
    </row>
    <row r="21" spans="1:12" ht="30" customHeight="1">
      <c r="A21" s="37">
        <v>14</v>
      </c>
      <c r="B21" s="73" t="s">
        <v>25</v>
      </c>
      <c r="C21" s="69" t="s">
        <v>80</v>
      </c>
      <c r="D21" s="157" t="s">
        <v>366</v>
      </c>
      <c r="E21" s="55">
        <v>95.6</v>
      </c>
      <c r="F21" s="55">
        <v>95.7</v>
      </c>
      <c r="G21" s="158">
        <v>97.3</v>
      </c>
      <c r="H21" s="12">
        <v>98.6</v>
      </c>
      <c r="I21" s="243">
        <f t="shared" si="0"/>
        <v>387.20000000000005</v>
      </c>
      <c r="J21" s="12">
        <v>2</v>
      </c>
      <c r="K21" s="128" t="s">
        <v>3</v>
      </c>
      <c r="L21" s="167"/>
    </row>
    <row r="22" spans="1:12" ht="30" customHeight="1">
      <c r="A22" s="160">
        <v>15</v>
      </c>
      <c r="B22" s="73" t="s">
        <v>500</v>
      </c>
      <c r="C22" s="69" t="s">
        <v>55</v>
      </c>
      <c r="D22" s="157" t="s">
        <v>36</v>
      </c>
      <c r="E22" s="55">
        <v>95.9</v>
      </c>
      <c r="F22" s="55">
        <v>96.9</v>
      </c>
      <c r="G22" s="55">
        <v>95.8</v>
      </c>
      <c r="H22" s="55">
        <v>98.2</v>
      </c>
      <c r="I22" s="243">
        <f t="shared" si="0"/>
        <v>386.8</v>
      </c>
      <c r="J22" s="12">
        <v>2</v>
      </c>
      <c r="K22" s="128" t="s">
        <v>392</v>
      </c>
      <c r="L22" s="167"/>
    </row>
    <row r="23" spans="1:12" s="164" customFormat="1" ht="30" customHeight="1">
      <c r="A23" s="37">
        <v>16</v>
      </c>
      <c r="B23" s="73" t="s">
        <v>185</v>
      </c>
      <c r="C23" s="69" t="s">
        <v>63</v>
      </c>
      <c r="D23" s="157" t="s">
        <v>49</v>
      </c>
      <c r="E23" s="55">
        <v>94.3</v>
      </c>
      <c r="F23" s="158">
        <v>97.5</v>
      </c>
      <c r="G23" s="55">
        <v>97.2</v>
      </c>
      <c r="H23" s="55">
        <v>96.8</v>
      </c>
      <c r="I23" s="243">
        <f t="shared" si="0"/>
        <v>385.8</v>
      </c>
      <c r="J23" s="12">
        <v>2</v>
      </c>
      <c r="K23" s="128" t="s">
        <v>3</v>
      </c>
      <c r="L23" s="167"/>
    </row>
    <row r="24" spans="1:12" ht="30" customHeight="1">
      <c r="A24" s="37">
        <v>17</v>
      </c>
      <c r="B24" s="73" t="s">
        <v>194</v>
      </c>
      <c r="C24" s="69" t="s">
        <v>80</v>
      </c>
      <c r="D24" s="157" t="s">
        <v>363</v>
      </c>
      <c r="E24" s="55">
        <v>92.8</v>
      </c>
      <c r="F24" s="55">
        <v>97.5</v>
      </c>
      <c r="G24" s="158">
        <v>94.7</v>
      </c>
      <c r="H24" s="12">
        <v>100.7</v>
      </c>
      <c r="I24" s="243">
        <f t="shared" si="0"/>
        <v>385.7</v>
      </c>
      <c r="J24" s="12">
        <v>2</v>
      </c>
      <c r="K24" s="128" t="s">
        <v>392</v>
      </c>
      <c r="L24" s="167"/>
    </row>
    <row r="25" spans="1:12" ht="30" customHeight="1">
      <c r="A25" s="160">
        <v>18</v>
      </c>
      <c r="B25" s="73" t="s">
        <v>379</v>
      </c>
      <c r="C25" s="69" t="s">
        <v>46</v>
      </c>
      <c r="D25" s="157" t="s">
        <v>53</v>
      </c>
      <c r="E25" s="55">
        <v>99</v>
      </c>
      <c r="F25" s="55">
        <v>93.5</v>
      </c>
      <c r="G25" s="55">
        <v>96.2</v>
      </c>
      <c r="H25" s="55">
        <v>96.3</v>
      </c>
      <c r="I25" s="243">
        <f t="shared" si="0"/>
        <v>385</v>
      </c>
      <c r="J25" s="12">
        <v>2</v>
      </c>
      <c r="K25" s="17" t="s">
        <v>3</v>
      </c>
      <c r="L25" s="167"/>
    </row>
    <row r="26" spans="1:12" ht="30" customHeight="1">
      <c r="A26" s="37">
        <v>19</v>
      </c>
      <c r="B26" s="73" t="s">
        <v>70</v>
      </c>
      <c r="C26" s="69" t="s">
        <v>80</v>
      </c>
      <c r="D26" s="157" t="s">
        <v>57</v>
      </c>
      <c r="E26" s="55">
        <v>93.4</v>
      </c>
      <c r="F26" s="55">
        <v>96.8</v>
      </c>
      <c r="G26" s="55">
        <v>96</v>
      </c>
      <c r="H26" s="55">
        <v>98.3</v>
      </c>
      <c r="I26" s="243">
        <f t="shared" si="0"/>
        <v>384.5</v>
      </c>
      <c r="J26" s="12">
        <v>2</v>
      </c>
      <c r="K26" s="213" t="s">
        <v>3</v>
      </c>
      <c r="L26" s="167"/>
    </row>
    <row r="27" spans="1:12" ht="30" customHeight="1">
      <c r="A27" s="37">
        <v>20</v>
      </c>
      <c r="B27" s="73" t="s">
        <v>187</v>
      </c>
      <c r="C27" s="69" t="s">
        <v>55</v>
      </c>
      <c r="D27" s="157" t="s">
        <v>518</v>
      </c>
      <c r="E27" s="55">
        <v>94.6</v>
      </c>
      <c r="F27" s="55">
        <v>96</v>
      </c>
      <c r="G27" s="55">
        <v>95</v>
      </c>
      <c r="H27" s="55">
        <v>98.2</v>
      </c>
      <c r="I27" s="243">
        <f t="shared" si="0"/>
        <v>383.8</v>
      </c>
      <c r="J27" s="12">
        <v>2</v>
      </c>
      <c r="K27" s="17" t="s">
        <v>3</v>
      </c>
      <c r="L27" s="167"/>
    </row>
    <row r="28" spans="1:12" ht="30" customHeight="1">
      <c r="A28" s="160">
        <v>21</v>
      </c>
      <c r="B28" s="73" t="s">
        <v>367</v>
      </c>
      <c r="C28" s="69" t="s">
        <v>59</v>
      </c>
      <c r="D28" s="157" t="s">
        <v>368</v>
      </c>
      <c r="E28" s="55">
        <v>98.4</v>
      </c>
      <c r="F28" s="158">
        <v>97.7</v>
      </c>
      <c r="G28" s="55">
        <v>95.5</v>
      </c>
      <c r="H28" s="158">
        <v>91.3</v>
      </c>
      <c r="I28" s="243">
        <f t="shared" si="0"/>
        <v>382.90000000000003</v>
      </c>
      <c r="J28" s="12">
        <v>2</v>
      </c>
      <c r="K28" s="128" t="s">
        <v>3</v>
      </c>
      <c r="L28" s="167"/>
    </row>
    <row r="29" spans="1:12" ht="30" customHeight="1">
      <c r="A29" s="37">
        <v>22</v>
      </c>
      <c r="B29" s="73" t="s">
        <v>380</v>
      </c>
      <c r="C29" s="69" t="s">
        <v>71</v>
      </c>
      <c r="D29" s="157" t="s">
        <v>36</v>
      </c>
      <c r="E29" s="55">
        <v>96.6</v>
      </c>
      <c r="F29" s="55">
        <v>97.3</v>
      </c>
      <c r="G29" s="55">
        <v>94.6</v>
      </c>
      <c r="H29" s="55">
        <v>94.1</v>
      </c>
      <c r="I29" s="243">
        <f t="shared" si="0"/>
        <v>382.6</v>
      </c>
      <c r="J29" s="12">
        <v>2</v>
      </c>
      <c r="K29" s="128" t="s">
        <v>392</v>
      </c>
      <c r="L29" s="167"/>
    </row>
    <row r="30" spans="1:12" ht="30" customHeight="1">
      <c r="A30" s="37">
        <v>23</v>
      </c>
      <c r="B30" s="73" t="s">
        <v>374</v>
      </c>
      <c r="C30" s="69" t="s">
        <v>55</v>
      </c>
      <c r="D30" s="157" t="s">
        <v>57</v>
      </c>
      <c r="E30" s="55">
        <v>96.4</v>
      </c>
      <c r="F30" s="158">
        <v>94.7</v>
      </c>
      <c r="G30" s="55">
        <v>93.9</v>
      </c>
      <c r="H30" s="12">
        <v>96.4</v>
      </c>
      <c r="I30" s="243">
        <f t="shared" si="0"/>
        <v>381.4</v>
      </c>
      <c r="J30" s="12">
        <v>2</v>
      </c>
      <c r="K30" s="213" t="s">
        <v>3</v>
      </c>
      <c r="L30" s="167"/>
    </row>
    <row r="31" spans="1:12" ht="26.25" customHeight="1">
      <c r="A31" s="37"/>
      <c r="B31" s="73"/>
      <c r="C31" s="69"/>
      <c r="D31" s="157"/>
      <c r="E31" s="55"/>
      <c r="F31" s="158"/>
      <c r="G31" s="55"/>
      <c r="H31" s="12"/>
      <c r="I31" s="243"/>
      <c r="J31" s="12"/>
      <c r="K31" s="213"/>
      <c r="L31" s="167"/>
    </row>
    <row r="32" spans="1:12" ht="21.75" customHeight="1">
      <c r="A32" s="37"/>
      <c r="B32" s="73"/>
      <c r="C32" s="69"/>
      <c r="D32" s="157"/>
      <c r="E32" s="55"/>
      <c r="F32" s="158"/>
      <c r="G32" s="55"/>
      <c r="H32" s="12"/>
      <c r="I32" s="10" t="s">
        <v>517</v>
      </c>
      <c r="J32" s="12"/>
      <c r="K32" s="213"/>
      <c r="L32" s="167"/>
    </row>
    <row r="33" spans="1:13" ht="26.1" customHeight="1">
      <c r="A33" s="160">
        <v>24</v>
      </c>
      <c r="B33" s="73" t="s">
        <v>193</v>
      </c>
      <c r="C33" s="69" t="s">
        <v>68</v>
      </c>
      <c r="D33" s="157" t="s">
        <v>81</v>
      </c>
      <c r="E33" s="55">
        <v>96.6</v>
      </c>
      <c r="F33" s="55">
        <v>95</v>
      </c>
      <c r="G33" s="55">
        <v>94.5</v>
      </c>
      <c r="H33" s="55">
        <v>94.8</v>
      </c>
      <c r="I33" s="243">
        <f t="shared" ref="I33:I56" si="1">E33+F33+G33+H33</f>
        <v>380.90000000000003</v>
      </c>
      <c r="J33" s="12">
        <v>2</v>
      </c>
      <c r="K33" s="128" t="s">
        <v>3</v>
      </c>
      <c r="L33" s="167"/>
    </row>
    <row r="34" spans="1:13" ht="26.1" customHeight="1">
      <c r="A34" s="37">
        <v>25</v>
      </c>
      <c r="B34" s="73" t="s">
        <v>377</v>
      </c>
      <c r="C34" s="69" t="s">
        <v>55</v>
      </c>
      <c r="D34" s="157" t="s">
        <v>47</v>
      </c>
      <c r="E34" s="55">
        <v>95.3</v>
      </c>
      <c r="F34" s="55">
        <v>97.8</v>
      </c>
      <c r="G34" s="55">
        <v>89.8</v>
      </c>
      <c r="H34" s="55">
        <v>97.9</v>
      </c>
      <c r="I34" s="243">
        <f t="shared" si="1"/>
        <v>380.79999999999995</v>
      </c>
      <c r="J34" s="12">
        <v>2</v>
      </c>
      <c r="K34" s="128" t="s">
        <v>392</v>
      </c>
      <c r="L34" s="167"/>
    </row>
    <row r="35" spans="1:13" ht="26.1" customHeight="1">
      <c r="A35" s="37">
        <v>26</v>
      </c>
      <c r="B35" s="73" t="s">
        <v>369</v>
      </c>
      <c r="C35" s="69" t="s">
        <v>68</v>
      </c>
      <c r="D35" s="157" t="s">
        <v>72</v>
      </c>
      <c r="E35" s="55">
        <v>95.9</v>
      </c>
      <c r="F35" s="55">
        <v>99.7</v>
      </c>
      <c r="G35" s="55">
        <v>91</v>
      </c>
      <c r="H35" s="55">
        <v>92.5</v>
      </c>
      <c r="I35" s="243">
        <f t="shared" si="1"/>
        <v>379.1</v>
      </c>
      <c r="J35" s="12">
        <v>2</v>
      </c>
      <c r="K35" s="213" t="s">
        <v>3</v>
      </c>
      <c r="L35" s="167"/>
    </row>
    <row r="36" spans="1:13" ht="26.1" customHeight="1">
      <c r="A36" s="160">
        <v>27</v>
      </c>
      <c r="B36" s="73" t="s">
        <v>375</v>
      </c>
      <c r="C36" s="69" t="s">
        <v>63</v>
      </c>
      <c r="D36" s="157" t="s">
        <v>391</v>
      </c>
      <c r="E36" s="56">
        <v>95.9</v>
      </c>
      <c r="F36" s="56">
        <v>90.7</v>
      </c>
      <c r="G36" s="56">
        <v>95.1</v>
      </c>
      <c r="H36" s="56">
        <v>97</v>
      </c>
      <c r="I36" s="243">
        <f t="shared" si="1"/>
        <v>378.70000000000005</v>
      </c>
      <c r="J36" s="12">
        <v>2</v>
      </c>
      <c r="K36" s="213" t="s">
        <v>3</v>
      </c>
      <c r="L36" s="167"/>
    </row>
    <row r="37" spans="1:13" ht="26.1" customHeight="1">
      <c r="A37" s="37">
        <v>28</v>
      </c>
      <c r="B37" s="73" t="s">
        <v>34</v>
      </c>
      <c r="C37" s="69" t="s">
        <v>63</v>
      </c>
      <c r="D37" s="157" t="s">
        <v>67</v>
      </c>
      <c r="E37" s="56">
        <v>94.1</v>
      </c>
      <c r="F37" s="158">
        <v>96.4</v>
      </c>
      <c r="G37" s="55">
        <v>92.4</v>
      </c>
      <c r="H37" s="158">
        <v>95.1</v>
      </c>
      <c r="I37" s="243">
        <f t="shared" si="1"/>
        <v>378</v>
      </c>
      <c r="J37" s="12">
        <v>2</v>
      </c>
      <c r="K37" s="128" t="s">
        <v>3</v>
      </c>
      <c r="L37" s="167"/>
    </row>
    <row r="38" spans="1:13" ht="26.1" customHeight="1">
      <c r="A38" s="37">
        <v>29</v>
      </c>
      <c r="B38" s="73" t="s">
        <v>191</v>
      </c>
      <c r="C38" s="69" t="s">
        <v>63</v>
      </c>
      <c r="D38" s="157" t="s">
        <v>49</v>
      </c>
      <c r="E38" s="55">
        <v>91.4</v>
      </c>
      <c r="F38" s="55">
        <v>96</v>
      </c>
      <c r="G38" s="55">
        <v>95.5</v>
      </c>
      <c r="H38" s="55">
        <v>93.2</v>
      </c>
      <c r="I38" s="243">
        <f t="shared" si="1"/>
        <v>376.09999999999997</v>
      </c>
      <c r="J38" s="12" t="s">
        <v>3</v>
      </c>
      <c r="K38" s="128" t="s">
        <v>3</v>
      </c>
      <c r="L38" s="167"/>
    </row>
    <row r="39" spans="1:13" ht="26.1" customHeight="1">
      <c r="A39" s="160">
        <v>30</v>
      </c>
      <c r="B39" s="73" t="s">
        <v>364</v>
      </c>
      <c r="C39" s="69" t="s">
        <v>68</v>
      </c>
      <c r="D39" s="157" t="s">
        <v>89</v>
      </c>
      <c r="E39" s="56">
        <v>94.1</v>
      </c>
      <c r="F39" s="56">
        <v>95.6</v>
      </c>
      <c r="G39" s="56">
        <v>90.6</v>
      </c>
      <c r="H39" s="56">
        <v>95.7</v>
      </c>
      <c r="I39" s="243">
        <f t="shared" si="1"/>
        <v>375.99999999999994</v>
      </c>
      <c r="J39" s="12" t="s">
        <v>3</v>
      </c>
      <c r="K39" s="128" t="s">
        <v>392</v>
      </c>
      <c r="L39" s="167"/>
    </row>
    <row r="40" spans="1:13" ht="26.1" customHeight="1">
      <c r="A40" s="37">
        <v>31</v>
      </c>
      <c r="B40" s="71" t="s">
        <v>495</v>
      </c>
      <c r="C40" s="69" t="s">
        <v>496</v>
      </c>
      <c r="D40" s="157" t="s">
        <v>267</v>
      </c>
      <c r="E40" s="55">
        <v>91.3</v>
      </c>
      <c r="F40" s="55">
        <v>94.5</v>
      </c>
      <c r="G40" s="158">
        <v>98.8</v>
      </c>
      <c r="H40" s="158">
        <v>90.1</v>
      </c>
      <c r="I40" s="243">
        <f t="shared" si="1"/>
        <v>374.70000000000005</v>
      </c>
      <c r="J40" s="12" t="s">
        <v>3</v>
      </c>
      <c r="K40" s="128" t="s">
        <v>3</v>
      </c>
      <c r="L40" s="167"/>
    </row>
    <row r="41" spans="1:13" ht="26.1" customHeight="1">
      <c r="A41" s="37">
        <v>32</v>
      </c>
      <c r="B41" s="73" t="s">
        <v>360</v>
      </c>
      <c r="C41" s="69" t="s">
        <v>71</v>
      </c>
      <c r="D41" s="157" t="s">
        <v>89</v>
      </c>
      <c r="E41" s="55">
        <v>92.9</v>
      </c>
      <c r="F41" s="55">
        <v>92.7</v>
      </c>
      <c r="G41" s="55">
        <v>93.4</v>
      </c>
      <c r="H41" s="55">
        <v>94.5</v>
      </c>
      <c r="I41" s="243">
        <f t="shared" si="1"/>
        <v>373.5</v>
      </c>
      <c r="J41" s="12" t="s">
        <v>3</v>
      </c>
      <c r="K41" s="128" t="s">
        <v>392</v>
      </c>
      <c r="L41" s="167"/>
    </row>
    <row r="42" spans="1:13" ht="26.1" customHeight="1">
      <c r="A42" s="160">
        <v>33</v>
      </c>
      <c r="B42" s="73" t="s">
        <v>209</v>
      </c>
      <c r="C42" s="69" t="s">
        <v>55</v>
      </c>
      <c r="D42" s="157" t="s">
        <v>67</v>
      </c>
      <c r="E42" s="55">
        <v>90.8</v>
      </c>
      <c r="F42" s="55">
        <v>96.7</v>
      </c>
      <c r="G42" s="158">
        <v>89.1</v>
      </c>
      <c r="H42" s="158">
        <v>95.7</v>
      </c>
      <c r="I42" s="243">
        <f t="shared" si="1"/>
        <v>372.3</v>
      </c>
      <c r="J42" s="12" t="s">
        <v>3</v>
      </c>
      <c r="K42" s="213" t="s">
        <v>3</v>
      </c>
      <c r="L42" s="167"/>
    </row>
    <row r="43" spans="1:13" ht="26.1" customHeight="1">
      <c r="A43" s="37">
        <v>34</v>
      </c>
      <c r="B43" s="73" t="s">
        <v>381</v>
      </c>
      <c r="C43" s="69" t="s">
        <v>80</v>
      </c>
      <c r="D43" s="157" t="s">
        <v>67</v>
      </c>
      <c r="E43" s="55">
        <v>91.4</v>
      </c>
      <c r="F43" s="158">
        <v>96.8</v>
      </c>
      <c r="G43" s="55">
        <v>95.1</v>
      </c>
      <c r="H43" s="158">
        <v>88.3</v>
      </c>
      <c r="I43" s="243">
        <f t="shared" si="1"/>
        <v>371.59999999999997</v>
      </c>
      <c r="J43" s="12"/>
      <c r="K43" s="128" t="s">
        <v>392</v>
      </c>
      <c r="L43" s="167"/>
    </row>
    <row r="44" spans="1:13" ht="26.1" customHeight="1">
      <c r="A44" s="37">
        <v>35</v>
      </c>
      <c r="B44" s="73" t="s">
        <v>192</v>
      </c>
      <c r="C44" s="69" t="s">
        <v>59</v>
      </c>
      <c r="D44" s="157" t="s">
        <v>72</v>
      </c>
      <c r="E44" s="55">
        <v>91.7</v>
      </c>
      <c r="F44" s="55">
        <v>89.1</v>
      </c>
      <c r="G44" s="55">
        <v>93.9</v>
      </c>
      <c r="H44" s="55">
        <v>96.7</v>
      </c>
      <c r="I44" s="243">
        <f t="shared" si="1"/>
        <v>371.40000000000003</v>
      </c>
      <c r="J44" s="12" t="s">
        <v>3</v>
      </c>
      <c r="K44" s="128" t="s">
        <v>392</v>
      </c>
      <c r="L44" s="167"/>
      <c r="M44" s="38"/>
    </row>
    <row r="45" spans="1:13" ht="26.1" customHeight="1">
      <c r="A45" s="160">
        <v>36</v>
      </c>
      <c r="B45" s="73" t="s">
        <v>189</v>
      </c>
      <c r="C45" s="69" t="s">
        <v>71</v>
      </c>
      <c r="D45" s="157" t="s">
        <v>509</v>
      </c>
      <c r="E45" s="55">
        <v>89.6</v>
      </c>
      <c r="F45" s="55">
        <v>92.8</v>
      </c>
      <c r="G45" s="55">
        <v>92.5</v>
      </c>
      <c r="H45" s="55">
        <v>93.9</v>
      </c>
      <c r="I45" s="243">
        <f t="shared" si="1"/>
        <v>368.79999999999995</v>
      </c>
      <c r="J45" s="12" t="s">
        <v>3</v>
      </c>
      <c r="K45" s="128" t="s">
        <v>3</v>
      </c>
      <c r="L45" s="167"/>
    </row>
    <row r="46" spans="1:13" ht="26.1" customHeight="1">
      <c r="A46" s="37">
        <v>37</v>
      </c>
      <c r="B46" s="73" t="s">
        <v>361</v>
      </c>
      <c r="C46" s="69" t="s">
        <v>71</v>
      </c>
      <c r="D46" s="157" t="s">
        <v>362</v>
      </c>
      <c r="E46" s="56">
        <v>89.8</v>
      </c>
      <c r="F46" s="56">
        <v>91.4</v>
      </c>
      <c r="G46" s="56">
        <v>94</v>
      </c>
      <c r="H46" s="56">
        <v>92.9</v>
      </c>
      <c r="I46" s="243">
        <f t="shared" si="1"/>
        <v>368.1</v>
      </c>
      <c r="J46" s="12" t="s">
        <v>3</v>
      </c>
      <c r="K46" s="128" t="s">
        <v>3</v>
      </c>
      <c r="L46" s="167"/>
    </row>
    <row r="47" spans="1:13" ht="26.1" customHeight="1">
      <c r="A47" s="37">
        <v>38</v>
      </c>
      <c r="B47" s="73" t="s">
        <v>365</v>
      </c>
      <c r="C47" s="69" t="s">
        <v>71</v>
      </c>
      <c r="D47" s="157" t="s">
        <v>36</v>
      </c>
      <c r="E47" s="55">
        <v>95.4</v>
      </c>
      <c r="F47" s="55">
        <v>93.1</v>
      </c>
      <c r="G47" s="158">
        <v>88.7</v>
      </c>
      <c r="H47" s="12">
        <v>90.8</v>
      </c>
      <c r="I47" s="243">
        <f t="shared" si="1"/>
        <v>368</v>
      </c>
      <c r="J47" s="12" t="s">
        <v>3</v>
      </c>
      <c r="K47" s="128" t="s">
        <v>392</v>
      </c>
      <c r="L47" s="167"/>
    </row>
    <row r="48" spans="1:13" ht="26.1" customHeight="1">
      <c r="A48" s="160">
        <v>39</v>
      </c>
      <c r="B48" s="73" t="s">
        <v>376</v>
      </c>
      <c r="C48" s="69" t="s">
        <v>71</v>
      </c>
      <c r="D48" s="157" t="s">
        <v>249</v>
      </c>
      <c r="E48" s="55">
        <v>86.3</v>
      </c>
      <c r="F48" s="55">
        <v>85.6</v>
      </c>
      <c r="G48" s="55">
        <v>96.5</v>
      </c>
      <c r="H48" s="55">
        <v>97.4</v>
      </c>
      <c r="I48" s="243">
        <f t="shared" si="1"/>
        <v>365.79999999999995</v>
      </c>
      <c r="J48" s="12" t="s">
        <v>3</v>
      </c>
      <c r="K48" s="128" t="s">
        <v>392</v>
      </c>
      <c r="L48" s="167"/>
    </row>
    <row r="49" spans="1:13" ht="26.1" customHeight="1">
      <c r="A49" s="37">
        <v>40</v>
      </c>
      <c r="B49" s="73" t="s">
        <v>493</v>
      </c>
      <c r="C49" s="69" t="s">
        <v>95</v>
      </c>
      <c r="D49" s="157" t="s">
        <v>494</v>
      </c>
      <c r="E49" s="161">
        <v>89.7</v>
      </c>
      <c r="F49" s="162">
        <v>91.5</v>
      </c>
      <c r="G49" s="161">
        <v>92.5</v>
      </c>
      <c r="H49" s="161">
        <v>89.9</v>
      </c>
      <c r="I49" s="243">
        <f t="shared" si="1"/>
        <v>363.6</v>
      </c>
      <c r="J49" s="163" t="s">
        <v>3</v>
      </c>
      <c r="K49" s="128" t="s">
        <v>3</v>
      </c>
    </row>
    <row r="50" spans="1:13" ht="26.1" customHeight="1">
      <c r="A50" s="160">
        <v>41</v>
      </c>
      <c r="B50" s="73" t="s">
        <v>190</v>
      </c>
      <c r="C50" s="69" t="s">
        <v>63</v>
      </c>
      <c r="D50" s="157" t="s">
        <v>67</v>
      </c>
      <c r="E50" s="55">
        <v>97.1</v>
      </c>
      <c r="F50" s="55">
        <v>87.9</v>
      </c>
      <c r="G50" s="55">
        <v>87.2</v>
      </c>
      <c r="H50" s="55">
        <v>90.5</v>
      </c>
      <c r="I50" s="243">
        <f t="shared" si="1"/>
        <v>362.7</v>
      </c>
      <c r="J50" s="12" t="s">
        <v>3</v>
      </c>
      <c r="K50" s="213" t="s">
        <v>3</v>
      </c>
    </row>
    <row r="51" spans="1:13" ht="26.1" customHeight="1">
      <c r="A51" s="37">
        <v>42</v>
      </c>
      <c r="B51" s="73" t="s">
        <v>357</v>
      </c>
      <c r="C51" s="69" t="s">
        <v>55</v>
      </c>
      <c r="D51" s="157" t="s">
        <v>336</v>
      </c>
      <c r="E51" s="55">
        <v>83</v>
      </c>
      <c r="F51" s="55">
        <v>92.2</v>
      </c>
      <c r="G51" s="158">
        <v>90.5</v>
      </c>
      <c r="H51" s="158">
        <v>91</v>
      </c>
      <c r="I51" s="243">
        <f t="shared" si="1"/>
        <v>356.7</v>
      </c>
      <c r="J51" s="12" t="s">
        <v>3</v>
      </c>
      <c r="K51" s="128" t="s">
        <v>392</v>
      </c>
    </row>
    <row r="52" spans="1:13" ht="26.1" customHeight="1">
      <c r="A52" s="160">
        <v>43</v>
      </c>
      <c r="B52" s="73" t="s">
        <v>233</v>
      </c>
      <c r="C52" s="69" t="s">
        <v>68</v>
      </c>
      <c r="D52" s="157" t="s">
        <v>362</v>
      </c>
      <c r="E52" s="55">
        <v>87.5</v>
      </c>
      <c r="F52" s="55">
        <v>86.9</v>
      </c>
      <c r="G52" s="158">
        <v>87.4</v>
      </c>
      <c r="H52" s="158">
        <v>89.7</v>
      </c>
      <c r="I52" s="243">
        <f t="shared" si="1"/>
        <v>351.5</v>
      </c>
      <c r="J52" s="12" t="s">
        <v>3</v>
      </c>
      <c r="K52" s="128" t="s">
        <v>392</v>
      </c>
      <c r="M52" s="12"/>
    </row>
    <row r="53" spans="1:13" ht="26.1" customHeight="1">
      <c r="A53" s="37">
        <v>44</v>
      </c>
      <c r="B53" s="73" t="s">
        <v>196</v>
      </c>
      <c r="C53" s="69" t="s">
        <v>59</v>
      </c>
      <c r="D53" s="157" t="s">
        <v>362</v>
      </c>
      <c r="E53" s="55">
        <v>90</v>
      </c>
      <c r="F53" s="55">
        <v>81.3</v>
      </c>
      <c r="G53" s="55">
        <v>85.5</v>
      </c>
      <c r="H53" s="55">
        <v>82.4</v>
      </c>
      <c r="I53" s="243">
        <f t="shared" si="1"/>
        <v>339.20000000000005</v>
      </c>
      <c r="J53" s="12" t="s">
        <v>3</v>
      </c>
      <c r="K53" s="128" t="s">
        <v>392</v>
      </c>
    </row>
    <row r="54" spans="1:13" ht="26.1" customHeight="1">
      <c r="A54" s="160">
        <v>45</v>
      </c>
      <c r="B54" s="73" t="s">
        <v>498</v>
      </c>
      <c r="C54" s="69" t="s">
        <v>65</v>
      </c>
      <c r="D54" s="157" t="s">
        <v>499</v>
      </c>
      <c r="E54" s="55">
        <v>83.5</v>
      </c>
      <c r="F54" s="55">
        <v>72.5</v>
      </c>
      <c r="G54" s="55">
        <v>80.5</v>
      </c>
      <c r="H54" s="55">
        <v>84.5</v>
      </c>
      <c r="I54" s="243">
        <f t="shared" si="1"/>
        <v>321</v>
      </c>
      <c r="J54" s="12" t="s">
        <v>3</v>
      </c>
      <c r="K54" s="128" t="s">
        <v>3</v>
      </c>
    </row>
    <row r="55" spans="1:13" ht="26.1" customHeight="1">
      <c r="A55" s="37">
        <v>46</v>
      </c>
      <c r="B55" s="73" t="s">
        <v>73</v>
      </c>
      <c r="C55" s="69" t="s">
        <v>59</v>
      </c>
      <c r="D55" s="157" t="s">
        <v>362</v>
      </c>
      <c r="E55" s="55">
        <v>92.8</v>
      </c>
      <c r="F55" s="158">
        <v>80.2</v>
      </c>
      <c r="G55" s="55">
        <v>90.9</v>
      </c>
      <c r="H55" s="158">
        <v>46.5</v>
      </c>
      <c r="I55" s="243">
        <f t="shared" si="1"/>
        <v>310.39999999999998</v>
      </c>
      <c r="J55" s="12" t="s">
        <v>3</v>
      </c>
      <c r="K55" s="128" t="s">
        <v>392</v>
      </c>
    </row>
    <row r="56" spans="1:13" ht="26.1" customHeight="1">
      <c r="A56" s="160">
        <v>47</v>
      </c>
      <c r="B56" s="73" t="s">
        <v>501</v>
      </c>
      <c r="C56" s="69" t="s">
        <v>68</v>
      </c>
      <c r="D56" s="157" t="s">
        <v>267</v>
      </c>
      <c r="E56" s="55">
        <v>70.8</v>
      </c>
      <c r="F56" s="55">
        <v>81</v>
      </c>
      <c r="G56" s="55">
        <v>75.2</v>
      </c>
      <c r="H56" s="55">
        <v>79.900000000000006</v>
      </c>
      <c r="I56" s="243">
        <f t="shared" si="1"/>
        <v>306.89999999999998</v>
      </c>
      <c r="J56" s="12" t="s">
        <v>3</v>
      </c>
      <c r="K56" s="128" t="s">
        <v>3</v>
      </c>
    </row>
    <row r="57" spans="1:13" ht="21" customHeight="1">
      <c r="A57" s="10"/>
      <c r="B57" s="7"/>
      <c r="C57" s="271" t="s">
        <v>292</v>
      </c>
      <c r="D57" s="271"/>
      <c r="E57" s="271"/>
      <c r="F57" s="236"/>
      <c r="G57" s="236"/>
      <c r="H57" s="18"/>
      <c r="I57" s="10"/>
      <c r="J57" s="26"/>
      <c r="K57" s="12"/>
    </row>
    <row r="58" spans="1:13" ht="1.5" customHeight="1">
      <c r="A58" s="10"/>
      <c r="B58" s="7"/>
      <c r="C58" s="232"/>
      <c r="D58" s="232"/>
      <c r="E58" s="232"/>
      <c r="F58" s="236"/>
      <c r="G58" s="236"/>
      <c r="H58" s="18"/>
      <c r="I58" s="10"/>
      <c r="J58" s="26"/>
      <c r="K58" s="12"/>
    </row>
    <row r="59" spans="1:13" ht="23.25" customHeight="1">
      <c r="A59" s="10"/>
      <c r="B59" s="235" t="s">
        <v>384</v>
      </c>
      <c r="D59" s="293" t="s">
        <v>510</v>
      </c>
      <c r="E59" s="293"/>
      <c r="F59" s="293"/>
      <c r="H59" s="134">
        <v>52</v>
      </c>
      <c r="I59" s="10"/>
      <c r="J59" s="26"/>
      <c r="K59" s="12"/>
    </row>
    <row r="60" spans="1:13" ht="15.95" customHeight="1">
      <c r="A60" s="10"/>
      <c r="B60" s="281" t="s">
        <v>297</v>
      </c>
      <c r="C60" s="281"/>
      <c r="D60" s="95" t="s">
        <v>511</v>
      </c>
      <c r="E60" s="234"/>
      <c r="F60" s="234"/>
      <c r="H60" s="134">
        <v>28</v>
      </c>
      <c r="I60" s="10"/>
      <c r="J60" s="26"/>
      <c r="K60" s="12"/>
    </row>
    <row r="61" spans="1:13" ht="15.95" customHeight="1">
      <c r="A61" s="234"/>
      <c r="B61" s="235" t="s">
        <v>217</v>
      </c>
      <c r="D61" t="s">
        <v>512</v>
      </c>
      <c r="E61" s="234"/>
      <c r="F61" s="238"/>
      <c r="H61" s="134">
        <v>19</v>
      </c>
      <c r="I61" s="17"/>
      <c r="J61" s="234"/>
      <c r="K61" s="12"/>
    </row>
    <row r="62" spans="1:13" ht="15.95" customHeight="1">
      <c r="A62" s="234"/>
      <c r="B62" s="235" t="s">
        <v>218</v>
      </c>
      <c r="D62" t="s">
        <v>513</v>
      </c>
      <c r="E62" s="234"/>
      <c r="F62" s="234"/>
      <c r="H62" s="134">
        <v>11</v>
      </c>
      <c r="I62" s="17"/>
      <c r="J62" s="234"/>
      <c r="K62" s="12"/>
    </row>
    <row r="63" spans="1:13" ht="15.95" customHeight="1">
      <c r="A63" s="234"/>
      <c r="B63" s="235" t="s">
        <v>153</v>
      </c>
      <c r="D63" s="237" t="s">
        <v>514</v>
      </c>
      <c r="H63" s="134">
        <v>3</v>
      </c>
      <c r="I63" s="17"/>
      <c r="J63" s="234"/>
      <c r="K63" s="12"/>
    </row>
    <row r="64" spans="1:13" ht="15.95" customHeight="1">
      <c r="A64" s="234"/>
      <c r="B64" s="281" t="s">
        <v>516</v>
      </c>
      <c r="C64" s="281"/>
      <c r="D64" s="241" t="s">
        <v>515</v>
      </c>
      <c r="E64" s="238"/>
      <c r="H64" s="134">
        <v>1</v>
      </c>
      <c r="I64" s="17"/>
      <c r="J64" s="234"/>
      <c r="K64" s="12"/>
    </row>
    <row r="65" spans="1:11" ht="15" customHeight="1">
      <c r="A65" s="234"/>
      <c r="I65" s="17"/>
      <c r="J65" s="234"/>
      <c r="K65" s="12"/>
    </row>
    <row r="66" spans="1:11" ht="15" customHeight="1">
      <c r="A66" s="234"/>
      <c r="B66" s="121" t="s">
        <v>138</v>
      </c>
      <c r="D66" s="121"/>
      <c r="E66" s="121"/>
      <c r="F66" s="122"/>
      <c r="G66" s="122"/>
      <c r="H66" s="123" t="s">
        <v>199</v>
      </c>
      <c r="I66" s="122"/>
      <c r="J66" s="122"/>
      <c r="K66" s="123"/>
    </row>
    <row r="67" spans="1:11" ht="11.25" customHeight="1">
      <c r="A67" s="230"/>
      <c r="B67" s="122"/>
      <c r="C67" s="122"/>
      <c r="D67" s="122"/>
      <c r="E67" s="122"/>
      <c r="F67" s="122"/>
      <c r="G67" s="122"/>
      <c r="H67" s="123"/>
      <c r="I67" s="122"/>
      <c r="J67" s="122"/>
      <c r="K67" s="123"/>
    </row>
    <row r="68" spans="1:11" ht="15" customHeight="1">
      <c r="A68" s="230"/>
      <c r="B68" s="233" t="s">
        <v>287</v>
      </c>
      <c r="C68" s="125"/>
      <c r="D68" s="125"/>
      <c r="E68" s="125"/>
      <c r="F68" s="125"/>
      <c r="G68" s="126"/>
      <c r="H68" s="123" t="s">
        <v>140</v>
      </c>
      <c r="I68" s="127"/>
      <c r="J68" s="127"/>
      <c r="K68" s="123"/>
    </row>
    <row r="69" spans="1:11" ht="15" customHeight="1">
      <c r="A69" s="230"/>
      <c r="B69" s="11"/>
      <c r="C69" s="53"/>
      <c r="D69" s="49"/>
      <c r="E69" s="46"/>
      <c r="F69" s="46"/>
      <c r="G69" s="48"/>
      <c r="H69" s="47"/>
      <c r="I69" s="32"/>
      <c r="J69" s="2"/>
      <c r="K69" s="13"/>
    </row>
    <row r="70" spans="1:11" ht="15" customHeight="1">
      <c r="A70" s="128"/>
      <c r="B70" s="140"/>
      <c r="C70" s="273"/>
      <c r="D70" s="273"/>
      <c r="E70" s="273"/>
      <c r="F70" s="273"/>
      <c r="G70" s="273"/>
      <c r="H70" s="273"/>
      <c r="I70" s="273"/>
      <c r="J70" s="12"/>
    </row>
    <row r="71" spans="1:11" ht="15.75" customHeight="1">
      <c r="A71" s="128"/>
      <c r="B71" s="140"/>
      <c r="C71" s="273"/>
      <c r="D71" s="273"/>
      <c r="E71" s="273"/>
      <c r="F71" s="273"/>
      <c r="G71" s="273"/>
      <c r="H71" s="273"/>
      <c r="I71" s="273"/>
      <c r="J71" s="12"/>
    </row>
    <row r="72" spans="1:11" ht="26.25" customHeight="1">
      <c r="A72" s="128"/>
      <c r="B72" s="140"/>
      <c r="C72" s="273"/>
      <c r="D72" s="273"/>
      <c r="E72" s="273"/>
      <c r="F72" s="273"/>
      <c r="G72" s="273"/>
      <c r="H72" s="273"/>
      <c r="I72" s="273"/>
      <c r="J72" s="12"/>
    </row>
    <row r="73" spans="1:11" ht="15" customHeight="1">
      <c r="A73" s="128"/>
      <c r="B73" s="140"/>
      <c r="C73" s="273"/>
      <c r="D73" s="273"/>
      <c r="E73" s="273"/>
      <c r="F73" s="273"/>
      <c r="G73" s="273"/>
      <c r="H73" s="273"/>
      <c r="I73" s="273"/>
      <c r="J73" s="12"/>
      <c r="K73" s="117"/>
    </row>
    <row r="74" spans="1:11" ht="15" customHeight="1">
      <c r="A74" s="128"/>
      <c r="B74" s="140"/>
      <c r="C74" s="155"/>
      <c r="D74" s="155"/>
      <c r="E74" s="155"/>
      <c r="F74" s="155"/>
      <c r="G74" s="155"/>
      <c r="H74" s="155"/>
      <c r="I74" s="155"/>
      <c r="J74" s="12"/>
      <c r="K74" s="156"/>
    </row>
    <row r="75" spans="1:11" ht="15" customHeight="1">
      <c r="J75" s="117"/>
      <c r="K75" s="117"/>
    </row>
    <row r="76" spans="1:11" ht="15" customHeight="1">
      <c r="B76" s="121"/>
      <c r="C76" s="121"/>
      <c r="D76" s="121"/>
      <c r="E76" s="121"/>
      <c r="F76" s="122"/>
      <c r="G76" s="122"/>
      <c r="H76" s="122"/>
      <c r="J76" s="24"/>
      <c r="K76" s="117"/>
    </row>
    <row r="77" spans="1:11" ht="15" customHeight="1">
      <c r="B77" s="122"/>
      <c r="C77" s="122"/>
      <c r="D77" s="122"/>
      <c r="E77" s="122"/>
      <c r="F77" s="122"/>
      <c r="G77" s="122"/>
      <c r="H77" s="122"/>
      <c r="J77" s="24"/>
      <c r="K77" s="117"/>
    </row>
    <row r="78" spans="1:11" ht="15" customHeight="1">
      <c r="B78" s="153"/>
      <c r="C78" s="125"/>
      <c r="D78" s="125"/>
      <c r="E78" s="125"/>
      <c r="F78" s="125"/>
      <c r="G78" s="126"/>
      <c r="H78" s="127"/>
      <c r="J78" s="24"/>
      <c r="K78" s="117"/>
    </row>
    <row r="79" spans="1:11" ht="15" customHeight="1">
      <c r="J79" s="117"/>
      <c r="K79" s="3"/>
    </row>
    <row r="80" spans="1:11" ht="15" customHeight="1">
      <c r="J80" s="117"/>
      <c r="K80" s="3"/>
    </row>
    <row r="81" spans="10:11" ht="15" customHeight="1">
      <c r="J81" s="12"/>
      <c r="K81" s="3"/>
    </row>
    <row r="82" spans="10:11" ht="15" customHeight="1">
      <c r="J82" s="17"/>
    </row>
    <row r="83" spans="10:11" ht="15" customHeight="1">
      <c r="J83" s="5"/>
    </row>
    <row r="84" spans="10:11" ht="14.25" customHeight="1">
      <c r="J84" s="29"/>
      <c r="K84" s="5"/>
    </row>
    <row r="85" spans="10:11" ht="14.25" customHeight="1">
      <c r="J85" s="23"/>
      <c r="K85" s="29"/>
    </row>
    <row r="86" spans="10:11" ht="14.25" customHeight="1">
      <c r="J86" s="23"/>
      <c r="K86" s="20"/>
    </row>
    <row r="87" spans="10:11" ht="14.25" customHeight="1">
      <c r="K87" s="20"/>
    </row>
    <row r="88" spans="10:11" ht="15">
      <c r="J88" s="5"/>
      <c r="K88" s="10"/>
    </row>
    <row r="89" spans="10:11" ht="15">
      <c r="J89" s="17"/>
      <c r="K89" s="10"/>
    </row>
    <row r="90" spans="10:11" ht="15">
      <c r="J90" s="17"/>
      <c r="K90" s="13"/>
    </row>
    <row r="91" spans="10:11" ht="15">
      <c r="J91" s="17"/>
      <c r="K91" s="13"/>
    </row>
    <row r="92" spans="10:11" ht="15">
      <c r="J92" s="17"/>
      <c r="K92" s="13"/>
    </row>
    <row r="93" spans="10:11" ht="15">
      <c r="J93" s="17"/>
      <c r="K93" s="13"/>
    </row>
    <row r="94" spans="10:11" ht="15">
      <c r="J94" s="5"/>
      <c r="K94" s="13"/>
    </row>
    <row r="95" spans="10:11" ht="15">
      <c r="J95" s="5"/>
      <c r="K95" s="13"/>
    </row>
    <row r="96" spans="10:11" ht="15">
      <c r="J96" s="5"/>
      <c r="K96" s="13"/>
    </row>
    <row r="97" spans="10:11" ht="15">
      <c r="J97" s="5"/>
      <c r="K97" s="13"/>
    </row>
    <row r="98" spans="10:11" ht="15">
      <c r="J98" s="5"/>
      <c r="K98" s="13"/>
    </row>
    <row r="99" spans="10:11" ht="15">
      <c r="J99" s="5"/>
      <c r="K99" s="13"/>
    </row>
    <row r="100" spans="10:11" ht="15">
      <c r="J100" s="5"/>
      <c r="K100" s="13"/>
    </row>
    <row r="101" spans="10:11" ht="15">
      <c r="J101" s="5"/>
      <c r="K101" s="13"/>
    </row>
    <row r="102" spans="10:11" ht="15">
      <c r="J102" s="5"/>
      <c r="K102" s="13"/>
    </row>
    <row r="103" spans="10:11" ht="15">
      <c r="K103" s="13"/>
    </row>
    <row r="110" spans="10:11" ht="14.25" customHeight="1"/>
    <row r="111" spans="10:11" ht="14.25" customHeight="1"/>
  </sheetData>
  <sortState ref="B8:K54">
    <sortCondition descending="1" ref="I8:I54"/>
  </sortState>
  <mergeCells count="19">
    <mergeCell ref="K5:K7"/>
    <mergeCell ref="I5:I7"/>
    <mergeCell ref="J5:J7"/>
    <mergeCell ref="A5:A7"/>
    <mergeCell ref="C70:I70"/>
    <mergeCell ref="C71:I71"/>
    <mergeCell ref="C72:I72"/>
    <mergeCell ref="C73:I73"/>
    <mergeCell ref="B1:J1"/>
    <mergeCell ref="B5:B7"/>
    <mergeCell ref="C5:C7"/>
    <mergeCell ref="D5:D7"/>
    <mergeCell ref="E5:H6"/>
    <mergeCell ref="B60:C60"/>
    <mergeCell ref="D59:F59"/>
    <mergeCell ref="B64:C64"/>
    <mergeCell ref="A2:J2"/>
    <mergeCell ref="A4:B4"/>
    <mergeCell ref="C57:E57"/>
  </mergeCells>
  <pageMargins left="0.47244094488188981" right="0" top="0" bottom="0" header="0.51181102362204722" footer="0.51181102362204722"/>
  <pageSetup paperSize="9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4"/>
  <sheetViews>
    <sheetView tabSelected="1" zoomScaleNormal="100" workbookViewId="0">
      <selection activeCell="A22" sqref="A22"/>
    </sheetView>
  </sheetViews>
  <sheetFormatPr defaultRowHeight="12.75"/>
  <cols>
    <col min="1" max="1" width="4.7109375" customWidth="1"/>
    <col min="2" max="2" width="33.7109375" customWidth="1"/>
    <col min="3" max="5" width="7.7109375" customWidth="1"/>
    <col min="6" max="6" width="7.85546875" customWidth="1"/>
    <col min="7" max="7" width="7.42578125" customWidth="1"/>
    <col min="8" max="8" width="7.85546875" customWidth="1"/>
    <col min="9" max="9" width="9" customWidth="1"/>
    <col min="10" max="10" width="7.85546875" customWidth="1"/>
    <col min="11" max="13" width="7.7109375" customWidth="1"/>
    <col min="14" max="14" width="7" customWidth="1"/>
    <col min="15" max="15" width="7.28515625" customWidth="1"/>
  </cols>
  <sheetData>
    <row r="1" spans="1:15" ht="23.25">
      <c r="A1" s="333" t="s">
        <v>102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</row>
    <row r="2" spans="1:15" ht="20.25">
      <c r="A2" s="334" t="s">
        <v>103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</row>
    <row r="3" spans="1:15" ht="38.25" customHeight="1">
      <c r="A3" s="335" t="s">
        <v>490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</row>
    <row r="4" spans="1:15" ht="19.5" customHeight="1">
      <c r="A4" s="336" t="s">
        <v>491</v>
      </c>
      <c r="B4" s="336"/>
      <c r="C4" s="78"/>
      <c r="D4" s="78"/>
      <c r="E4" s="78"/>
      <c r="F4" s="78"/>
      <c r="G4" s="78"/>
      <c r="H4" s="78"/>
      <c r="I4" s="78"/>
      <c r="J4" s="78"/>
      <c r="K4" s="78"/>
      <c r="L4" s="78"/>
      <c r="M4" s="104" t="s">
        <v>104</v>
      </c>
      <c r="N4" s="104"/>
    </row>
    <row r="5" spans="1:15" ht="34.5" customHeight="1">
      <c r="A5" s="102" t="s">
        <v>132</v>
      </c>
      <c r="B5" s="101" t="s">
        <v>105</v>
      </c>
      <c r="C5" s="145" t="s">
        <v>106</v>
      </c>
      <c r="D5" s="145" t="s">
        <v>107</v>
      </c>
      <c r="E5" s="145" t="s">
        <v>108</v>
      </c>
      <c r="F5" s="145" t="s">
        <v>109</v>
      </c>
      <c r="G5" s="145" t="s">
        <v>116</v>
      </c>
      <c r="H5" s="145" t="s">
        <v>113</v>
      </c>
      <c r="I5" s="145" t="s">
        <v>112</v>
      </c>
      <c r="J5" s="145" t="s">
        <v>111</v>
      </c>
      <c r="K5" s="145" t="s">
        <v>222</v>
      </c>
      <c r="L5" s="145" t="s">
        <v>114</v>
      </c>
      <c r="M5" s="145" t="s">
        <v>115</v>
      </c>
      <c r="N5" s="145" t="s">
        <v>110</v>
      </c>
      <c r="O5" s="103" t="s">
        <v>5</v>
      </c>
    </row>
    <row r="6" spans="1:15" ht="20.100000000000001" customHeight="1">
      <c r="A6" s="97">
        <v>1</v>
      </c>
      <c r="B6" s="99" t="s">
        <v>128</v>
      </c>
      <c r="C6" s="100">
        <v>56</v>
      </c>
      <c r="D6" s="100">
        <v>16</v>
      </c>
      <c r="E6" s="100" t="s">
        <v>3</v>
      </c>
      <c r="F6" s="100">
        <v>23</v>
      </c>
      <c r="G6" s="100">
        <v>14</v>
      </c>
      <c r="H6" s="100">
        <v>39</v>
      </c>
      <c r="I6" s="100" t="s">
        <v>3</v>
      </c>
      <c r="J6" s="100">
        <v>13</v>
      </c>
      <c r="K6" s="100">
        <v>42</v>
      </c>
      <c r="L6" s="100" t="s">
        <v>3</v>
      </c>
      <c r="M6" s="100">
        <v>23</v>
      </c>
      <c r="N6" s="100">
        <v>18</v>
      </c>
      <c r="O6" s="105">
        <f t="shared" ref="O6:O22" si="0">SUM(C6:N6)</f>
        <v>244</v>
      </c>
    </row>
    <row r="7" spans="1:15" ht="20.100000000000001" customHeight="1">
      <c r="A7" s="97">
        <v>2</v>
      </c>
      <c r="B7" s="99" t="s">
        <v>120</v>
      </c>
      <c r="C7" s="100">
        <v>16</v>
      </c>
      <c r="D7" s="100">
        <v>11</v>
      </c>
      <c r="E7" s="100">
        <v>35</v>
      </c>
      <c r="F7" s="100">
        <v>5</v>
      </c>
      <c r="G7" s="100">
        <v>38</v>
      </c>
      <c r="H7" s="100">
        <v>5</v>
      </c>
      <c r="I7" s="100">
        <v>25</v>
      </c>
      <c r="J7" s="100">
        <v>35</v>
      </c>
      <c r="K7" s="100">
        <v>19</v>
      </c>
      <c r="L7" s="100">
        <v>1</v>
      </c>
      <c r="M7" s="100" t="s">
        <v>3</v>
      </c>
      <c r="N7" s="100" t="s">
        <v>3</v>
      </c>
      <c r="O7" s="105">
        <f t="shared" si="0"/>
        <v>190</v>
      </c>
    </row>
    <row r="8" spans="1:15" ht="20.100000000000001" customHeight="1">
      <c r="A8" s="97">
        <v>3</v>
      </c>
      <c r="B8" s="99" t="s">
        <v>121</v>
      </c>
      <c r="C8" s="100">
        <v>5</v>
      </c>
      <c r="D8" s="100" t="s">
        <v>3</v>
      </c>
      <c r="E8" s="100" t="s">
        <v>3</v>
      </c>
      <c r="F8" s="100">
        <v>15</v>
      </c>
      <c r="G8" s="100">
        <v>26</v>
      </c>
      <c r="H8" s="100">
        <v>41</v>
      </c>
      <c r="I8" s="100" t="s">
        <v>3</v>
      </c>
      <c r="J8" s="100">
        <v>24</v>
      </c>
      <c r="K8" s="100">
        <v>5</v>
      </c>
      <c r="L8" s="100" t="s">
        <v>3</v>
      </c>
      <c r="M8" s="100">
        <v>19</v>
      </c>
      <c r="N8" s="100">
        <v>52</v>
      </c>
      <c r="O8" s="105">
        <f t="shared" si="0"/>
        <v>187</v>
      </c>
    </row>
    <row r="9" spans="1:15" ht="20.100000000000001" customHeight="1">
      <c r="A9" s="97">
        <v>4</v>
      </c>
      <c r="B9" s="99" t="s">
        <v>130</v>
      </c>
      <c r="C9" s="100">
        <v>13</v>
      </c>
      <c r="D9" s="100">
        <v>9</v>
      </c>
      <c r="E9" s="100" t="s">
        <v>3</v>
      </c>
      <c r="F9" s="100">
        <v>39</v>
      </c>
      <c r="G9" s="100">
        <v>16</v>
      </c>
      <c r="H9" s="100">
        <v>18</v>
      </c>
      <c r="I9" s="100">
        <v>19</v>
      </c>
      <c r="J9" s="100">
        <v>23</v>
      </c>
      <c r="K9" s="100" t="s">
        <v>3</v>
      </c>
      <c r="L9" s="100">
        <v>7</v>
      </c>
      <c r="M9" s="100" t="s">
        <v>3</v>
      </c>
      <c r="N9" s="100" t="s">
        <v>3</v>
      </c>
      <c r="O9" s="105">
        <f t="shared" si="0"/>
        <v>144</v>
      </c>
    </row>
    <row r="10" spans="1:15" ht="20.100000000000001" customHeight="1">
      <c r="A10" s="97">
        <v>5</v>
      </c>
      <c r="B10" s="99" t="s">
        <v>136</v>
      </c>
      <c r="C10" s="100">
        <v>9</v>
      </c>
      <c r="D10" s="100" t="s">
        <v>3</v>
      </c>
      <c r="E10" s="100">
        <v>23</v>
      </c>
      <c r="F10" s="100" t="s">
        <v>3</v>
      </c>
      <c r="G10" s="100" t="s">
        <v>3</v>
      </c>
      <c r="H10" s="100" t="s">
        <v>3</v>
      </c>
      <c r="I10" s="100">
        <v>30</v>
      </c>
      <c r="J10" s="100" t="s">
        <v>3</v>
      </c>
      <c r="K10" s="100">
        <v>16</v>
      </c>
      <c r="L10" s="100">
        <v>23</v>
      </c>
      <c r="M10" s="100" t="s">
        <v>3</v>
      </c>
      <c r="N10" s="100">
        <v>3</v>
      </c>
      <c r="O10" s="105">
        <f t="shared" si="0"/>
        <v>104</v>
      </c>
    </row>
    <row r="11" spans="1:15" ht="20.100000000000001" customHeight="1">
      <c r="A11" s="97">
        <v>6</v>
      </c>
      <c r="B11" s="99" t="s">
        <v>122</v>
      </c>
      <c r="C11" s="100">
        <v>7</v>
      </c>
      <c r="D11" s="100" t="s">
        <v>3</v>
      </c>
      <c r="E11" s="100" t="s">
        <v>3</v>
      </c>
      <c r="F11" s="100">
        <v>15</v>
      </c>
      <c r="G11" s="100" t="s">
        <v>3</v>
      </c>
      <c r="H11" s="100">
        <v>1</v>
      </c>
      <c r="I11" s="100">
        <v>13</v>
      </c>
      <c r="J11" s="100" t="s">
        <v>3</v>
      </c>
      <c r="K11" s="100" t="s">
        <v>3</v>
      </c>
      <c r="L11" s="100">
        <v>13</v>
      </c>
      <c r="M11" s="100" t="s">
        <v>3</v>
      </c>
      <c r="N11" s="100">
        <v>28</v>
      </c>
      <c r="O11" s="105">
        <f t="shared" si="0"/>
        <v>77</v>
      </c>
    </row>
    <row r="12" spans="1:15" ht="20.100000000000001" customHeight="1">
      <c r="A12" s="97">
        <v>7</v>
      </c>
      <c r="B12" s="99" t="s">
        <v>123</v>
      </c>
      <c r="C12" s="100" t="s">
        <v>3</v>
      </c>
      <c r="D12" s="100">
        <v>30</v>
      </c>
      <c r="E12" s="100" t="s">
        <v>3</v>
      </c>
      <c r="F12" s="100" t="s">
        <v>3</v>
      </c>
      <c r="G12" s="100">
        <v>15</v>
      </c>
      <c r="H12" s="100" t="s">
        <v>3</v>
      </c>
      <c r="I12" s="100" t="s">
        <v>3</v>
      </c>
      <c r="J12" s="100">
        <v>10</v>
      </c>
      <c r="K12" s="100" t="s">
        <v>3</v>
      </c>
      <c r="L12" s="100">
        <v>13</v>
      </c>
      <c r="M12" s="100" t="s">
        <v>3</v>
      </c>
      <c r="N12" s="100" t="s">
        <v>3</v>
      </c>
      <c r="O12" s="105">
        <f t="shared" si="0"/>
        <v>68</v>
      </c>
    </row>
    <row r="13" spans="1:15" ht="20.100000000000001" customHeight="1">
      <c r="A13" s="97">
        <v>8</v>
      </c>
      <c r="B13" s="99" t="s">
        <v>125</v>
      </c>
      <c r="C13" s="100" t="s">
        <v>3</v>
      </c>
      <c r="D13" s="100">
        <v>7</v>
      </c>
      <c r="E13" s="100" t="s">
        <v>3</v>
      </c>
      <c r="F13" s="100" t="s">
        <v>3</v>
      </c>
      <c r="G13" s="100">
        <v>3</v>
      </c>
      <c r="H13" s="100" t="s">
        <v>3</v>
      </c>
      <c r="I13" s="100">
        <v>9</v>
      </c>
      <c r="J13" s="100" t="s">
        <v>3</v>
      </c>
      <c r="K13" s="100" t="s">
        <v>3</v>
      </c>
      <c r="L13" s="100">
        <v>48</v>
      </c>
      <c r="M13" s="100" t="s">
        <v>3</v>
      </c>
      <c r="N13" s="100" t="s">
        <v>3</v>
      </c>
      <c r="O13" s="105">
        <f t="shared" si="0"/>
        <v>67</v>
      </c>
    </row>
    <row r="14" spans="1:15" ht="20.100000000000001" customHeight="1">
      <c r="A14" s="97">
        <v>9</v>
      </c>
      <c r="B14" s="99" t="s">
        <v>124</v>
      </c>
      <c r="C14" s="100">
        <v>2</v>
      </c>
      <c r="D14" s="100" t="s">
        <v>3</v>
      </c>
      <c r="E14" s="100" t="s">
        <v>3</v>
      </c>
      <c r="F14" s="100">
        <v>9</v>
      </c>
      <c r="G14" s="100" t="s">
        <v>3</v>
      </c>
      <c r="H14" s="100">
        <v>2</v>
      </c>
      <c r="I14" s="100" t="s">
        <v>3</v>
      </c>
      <c r="J14" s="100" t="s">
        <v>3</v>
      </c>
      <c r="K14" s="100">
        <v>4</v>
      </c>
      <c r="L14" s="100" t="s">
        <v>3</v>
      </c>
      <c r="M14" s="100">
        <v>29</v>
      </c>
      <c r="N14" s="100">
        <v>11</v>
      </c>
      <c r="O14" s="105">
        <f t="shared" si="0"/>
        <v>57</v>
      </c>
    </row>
    <row r="15" spans="1:15" ht="20.100000000000001" customHeight="1">
      <c r="A15" s="97">
        <v>10</v>
      </c>
      <c r="B15" s="99" t="s">
        <v>127</v>
      </c>
      <c r="C15" s="100" t="s">
        <v>3</v>
      </c>
      <c r="D15" s="100" t="s">
        <v>3</v>
      </c>
      <c r="E15" s="100" t="s">
        <v>3</v>
      </c>
      <c r="F15" s="100" t="s">
        <v>3</v>
      </c>
      <c r="G15" s="100" t="s">
        <v>3</v>
      </c>
      <c r="H15" s="100" t="s">
        <v>3</v>
      </c>
      <c r="I15" s="100">
        <v>11</v>
      </c>
      <c r="J15" s="100" t="s">
        <v>3</v>
      </c>
      <c r="K15" s="100">
        <v>25</v>
      </c>
      <c r="L15" s="100" t="s">
        <v>3</v>
      </c>
      <c r="M15" s="100" t="s">
        <v>3</v>
      </c>
      <c r="N15" s="100" t="s">
        <v>3</v>
      </c>
      <c r="O15" s="105">
        <f t="shared" si="0"/>
        <v>36</v>
      </c>
    </row>
    <row r="16" spans="1:15" ht="20.100000000000001" customHeight="1">
      <c r="A16" s="97">
        <v>11</v>
      </c>
      <c r="B16" s="99" t="s">
        <v>117</v>
      </c>
      <c r="C16" s="100" t="s">
        <v>3</v>
      </c>
      <c r="D16" s="100">
        <v>13</v>
      </c>
      <c r="E16" s="100" t="s">
        <v>3</v>
      </c>
      <c r="F16" s="100">
        <v>7</v>
      </c>
      <c r="G16" s="100">
        <v>1</v>
      </c>
      <c r="H16" s="100">
        <v>7</v>
      </c>
      <c r="I16" s="100" t="s">
        <v>3</v>
      </c>
      <c r="J16" s="100">
        <v>5</v>
      </c>
      <c r="K16" s="100" t="s">
        <v>3</v>
      </c>
      <c r="L16" s="100" t="s">
        <v>3</v>
      </c>
      <c r="M16" s="100" t="s">
        <v>3</v>
      </c>
      <c r="N16" s="100" t="s">
        <v>3</v>
      </c>
      <c r="O16" s="105">
        <f t="shared" si="0"/>
        <v>33</v>
      </c>
    </row>
    <row r="17" spans="1:15" ht="20.100000000000001" customHeight="1">
      <c r="A17" s="97">
        <v>12</v>
      </c>
      <c r="B17" s="99" t="s">
        <v>118</v>
      </c>
      <c r="C17" s="100" t="s">
        <v>3</v>
      </c>
      <c r="D17" s="100">
        <v>27</v>
      </c>
      <c r="E17" s="100" t="s">
        <v>3</v>
      </c>
      <c r="F17" s="100" t="s">
        <v>3</v>
      </c>
      <c r="G17" s="100" t="s">
        <v>3</v>
      </c>
      <c r="H17" s="100" t="s">
        <v>3</v>
      </c>
      <c r="I17" s="100" t="s">
        <v>3</v>
      </c>
      <c r="J17" s="100">
        <v>3</v>
      </c>
      <c r="K17" s="100" t="s">
        <v>3</v>
      </c>
      <c r="L17" s="100" t="s">
        <v>3</v>
      </c>
      <c r="M17" s="100" t="s">
        <v>3</v>
      </c>
      <c r="N17" s="100" t="s">
        <v>3</v>
      </c>
      <c r="O17" s="105">
        <f t="shared" si="0"/>
        <v>30</v>
      </c>
    </row>
    <row r="18" spans="1:15" ht="20.100000000000001" customHeight="1">
      <c r="A18" s="97">
        <v>13</v>
      </c>
      <c r="B18" s="99" t="s">
        <v>126</v>
      </c>
      <c r="C18" s="100">
        <v>1</v>
      </c>
      <c r="D18" s="100" t="s">
        <v>3</v>
      </c>
      <c r="E18" s="100" t="s">
        <v>3</v>
      </c>
      <c r="F18" s="100" t="s">
        <v>3</v>
      </c>
      <c r="G18" s="100" t="s">
        <v>3</v>
      </c>
      <c r="H18" s="100" t="s">
        <v>3</v>
      </c>
      <c r="I18" s="100">
        <v>5</v>
      </c>
      <c r="J18" s="100" t="s">
        <v>3</v>
      </c>
      <c r="K18" s="100" t="s">
        <v>3</v>
      </c>
      <c r="L18" s="100">
        <v>5</v>
      </c>
      <c r="M18" s="100" t="s">
        <v>3</v>
      </c>
      <c r="N18" s="100">
        <v>1</v>
      </c>
      <c r="O18" s="105">
        <f t="shared" si="0"/>
        <v>12</v>
      </c>
    </row>
    <row r="19" spans="1:15" ht="20.100000000000001" customHeight="1">
      <c r="A19" s="97">
        <v>14</v>
      </c>
      <c r="B19" s="99" t="s">
        <v>129</v>
      </c>
      <c r="C19" s="100">
        <v>4</v>
      </c>
      <c r="D19" s="100" t="s">
        <v>3</v>
      </c>
      <c r="E19" s="100" t="s">
        <v>3</v>
      </c>
      <c r="F19" s="100" t="s">
        <v>3</v>
      </c>
      <c r="G19" s="100" t="s">
        <v>3</v>
      </c>
      <c r="H19" s="100" t="s">
        <v>3</v>
      </c>
      <c r="I19" s="100" t="s">
        <v>3</v>
      </c>
      <c r="J19" s="100" t="s">
        <v>3</v>
      </c>
      <c r="K19" s="100">
        <v>2</v>
      </c>
      <c r="L19" s="100">
        <v>3</v>
      </c>
      <c r="M19" s="100" t="s">
        <v>3</v>
      </c>
      <c r="N19" s="100" t="s">
        <v>3</v>
      </c>
      <c r="O19" s="105">
        <f t="shared" si="0"/>
        <v>9</v>
      </c>
    </row>
    <row r="20" spans="1:15" ht="20.100000000000001" customHeight="1">
      <c r="A20" s="97">
        <v>17</v>
      </c>
      <c r="B20" s="98" t="s">
        <v>223</v>
      </c>
      <c r="C20" s="100" t="s">
        <v>3</v>
      </c>
      <c r="D20" s="100" t="s">
        <v>3</v>
      </c>
      <c r="E20" s="100" t="s">
        <v>3</v>
      </c>
      <c r="F20" s="100" t="s">
        <v>3</v>
      </c>
      <c r="G20" s="100" t="s">
        <v>3</v>
      </c>
      <c r="H20" s="100" t="s">
        <v>3</v>
      </c>
      <c r="I20" s="100" t="s">
        <v>3</v>
      </c>
      <c r="J20" s="100" t="s">
        <v>3</v>
      </c>
      <c r="K20" s="100" t="s">
        <v>3</v>
      </c>
      <c r="L20" s="100" t="s">
        <v>3</v>
      </c>
      <c r="M20" s="100" t="s">
        <v>3</v>
      </c>
      <c r="N20" s="100" t="s">
        <v>3</v>
      </c>
      <c r="O20" s="105">
        <f t="shared" si="0"/>
        <v>0</v>
      </c>
    </row>
    <row r="21" spans="1:15" ht="20.100000000000001" customHeight="1">
      <c r="A21" s="97">
        <v>17</v>
      </c>
      <c r="B21" s="99" t="s">
        <v>131</v>
      </c>
      <c r="C21" s="100" t="s">
        <v>3</v>
      </c>
      <c r="D21" s="100" t="s">
        <v>3</v>
      </c>
      <c r="E21" s="100" t="s">
        <v>3</v>
      </c>
      <c r="F21" s="100" t="s">
        <v>3</v>
      </c>
      <c r="G21" s="100" t="s">
        <v>3</v>
      </c>
      <c r="H21" s="100" t="s">
        <v>3</v>
      </c>
      <c r="I21" s="100" t="s">
        <v>3</v>
      </c>
      <c r="J21" s="100" t="s">
        <v>3</v>
      </c>
      <c r="K21" s="100" t="s">
        <v>3</v>
      </c>
      <c r="L21" s="100" t="s">
        <v>3</v>
      </c>
      <c r="M21" s="100" t="s">
        <v>3</v>
      </c>
      <c r="N21" s="100" t="s">
        <v>3</v>
      </c>
      <c r="O21" s="105">
        <f t="shared" si="0"/>
        <v>0</v>
      </c>
    </row>
    <row r="22" spans="1:15" ht="20.100000000000001" customHeight="1">
      <c r="A22" s="97">
        <v>17</v>
      </c>
      <c r="B22" s="99" t="s">
        <v>119</v>
      </c>
      <c r="C22" s="100" t="s">
        <v>3</v>
      </c>
      <c r="D22" s="100" t="s">
        <v>3</v>
      </c>
      <c r="E22" s="100" t="s">
        <v>3</v>
      </c>
      <c r="F22" s="100" t="s">
        <v>3</v>
      </c>
      <c r="G22" s="100" t="s">
        <v>3</v>
      </c>
      <c r="H22" s="100" t="s">
        <v>3</v>
      </c>
      <c r="I22" s="100" t="s">
        <v>3</v>
      </c>
      <c r="J22" s="100" t="s">
        <v>3</v>
      </c>
      <c r="K22" s="100" t="s">
        <v>3</v>
      </c>
      <c r="L22" s="100" t="s">
        <v>3</v>
      </c>
      <c r="M22" s="100" t="s">
        <v>3</v>
      </c>
      <c r="N22" s="100" t="s">
        <v>3</v>
      </c>
      <c r="O22" s="105">
        <f t="shared" si="0"/>
        <v>0</v>
      </c>
    </row>
    <row r="23" spans="1:15" ht="12" customHeight="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5" ht="20.25">
      <c r="B24" s="107" t="s">
        <v>138</v>
      </c>
      <c r="C24" s="107"/>
      <c r="D24" s="107"/>
      <c r="E24" s="107"/>
      <c r="F24" s="108"/>
      <c r="G24" s="108"/>
      <c r="H24" s="80"/>
      <c r="I24" s="108" t="s">
        <v>139</v>
      </c>
      <c r="J24" s="108"/>
      <c r="K24" s="15"/>
      <c r="N24" s="79"/>
    </row>
    <row r="25" spans="1:15" ht="12" customHeight="1">
      <c r="B25" s="108"/>
      <c r="C25" s="108"/>
      <c r="D25" s="108"/>
      <c r="E25" s="108"/>
      <c r="F25" s="108"/>
      <c r="G25" s="108"/>
      <c r="H25" s="80"/>
      <c r="I25" s="108"/>
      <c r="J25" s="108"/>
      <c r="K25" s="15"/>
      <c r="N25" s="79"/>
    </row>
    <row r="26" spans="1:15" ht="20.25" customHeight="1">
      <c r="B26" s="109" t="s">
        <v>287</v>
      </c>
      <c r="C26" s="110"/>
      <c r="D26" s="110"/>
      <c r="E26" s="110"/>
      <c r="F26" s="110"/>
      <c r="G26" s="111"/>
      <c r="H26" s="80"/>
      <c r="I26" s="112" t="s">
        <v>140</v>
      </c>
      <c r="J26" s="112"/>
      <c r="K26" s="15"/>
      <c r="N26" s="79"/>
    </row>
    <row r="27" spans="1:15" ht="20.2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1:15" ht="20.2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5" ht="20.2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15" ht="20.2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1:15" ht="20.2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5" ht="20.2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15" ht="20.2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1:15" ht="20.2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5" ht="20.2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5" ht="11.25" customHeight="1">
      <c r="B36" s="79"/>
      <c r="C36" s="79"/>
      <c r="D36" s="80"/>
      <c r="E36" s="80"/>
      <c r="F36" s="80"/>
      <c r="G36" s="80"/>
      <c r="H36" s="79"/>
      <c r="I36" s="79"/>
      <c r="J36" s="79"/>
      <c r="K36" s="79"/>
      <c r="L36" s="79"/>
      <c r="M36" s="79"/>
      <c r="N36" s="79"/>
    </row>
    <row r="37" spans="1:15" ht="5.25" customHeight="1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  <row r="38" spans="1:15" ht="20.2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1:15" ht="20.2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1:15" ht="1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5" ht="15.75">
      <c r="A41" s="82"/>
      <c r="B41" s="83"/>
      <c r="C41" s="84"/>
      <c r="D41" s="85"/>
      <c r="E41" s="85"/>
      <c r="F41" s="86"/>
      <c r="G41" s="86"/>
      <c r="H41" s="86"/>
      <c r="I41" s="86"/>
      <c r="J41" s="86"/>
      <c r="K41" s="86"/>
      <c r="L41" s="86"/>
      <c r="M41" s="86"/>
      <c r="N41" s="87"/>
      <c r="O41" s="88"/>
    </row>
    <row r="42" spans="1:15" ht="15">
      <c r="A42" s="82"/>
      <c r="B42" s="89"/>
      <c r="C42" s="90"/>
      <c r="D42" s="90"/>
      <c r="E42" s="91"/>
      <c r="F42" s="92"/>
      <c r="G42" s="92"/>
      <c r="H42" s="92"/>
      <c r="I42" s="92"/>
      <c r="J42" s="92"/>
      <c r="K42" s="56"/>
      <c r="L42" s="56"/>
      <c r="M42" s="56"/>
      <c r="N42" s="93"/>
      <c r="O42" s="93"/>
    </row>
    <row r="43" spans="1:15" ht="15.75">
      <c r="A43" s="82"/>
      <c r="B43" s="83"/>
      <c r="C43" s="84"/>
      <c r="D43" s="85"/>
      <c r="E43" s="85"/>
      <c r="F43" s="86"/>
      <c r="G43" s="86"/>
      <c r="H43" s="86"/>
      <c r="I43" s="86"/>
      <c r="J43" s="86"/>
      <c r="K43" s="86"/>
      <c r="L43" s="86"/>
      <c r="M43" s="86"/>
      <c r="N43" s="87"/>
      <c r="O43" s="88"/>
    </row>
    <row r="44" spans="1:15" ht="15">
      <c r="A44" s="82"/>
      <c r="B44" s="82"/>
      <c r="C44" s="91"/>
      <c r="D44" s="90"/>
      <c r="E44" s="91"/>
      <c r="F44" s="92"/>
      <c r="G44" s="92"/>
      <c r="H44" s="92"/>
      <c r="I44" s="92"/>
      <c r="J44" s="92"/>
      <c r="K44" s="92"/>
      <c r="L44" s="92"/>
      <c r="M44" s="92"/>
      <c r="N44" s="93"/>
      <c r="O44" s="93"/>
    </row>
    <row r="45" spans="1:15" ht="15.75">
      <c r="A45" s="82"/>
      <c r="B45" s="83"/>
      <c r="C45" s="84"/>
      <c r="D45" s="85"/>
      <c r="E45" s="85"/>
      <c r="F45" s="86"/>
      <c r="G45" s="86"/>
      <c r="H45" s="86"/>
      <c r="I45" s="86"/>
      <c r="J45" s="86"/>
      <c r="K45" s="86"/>
      <c r="L45" s="86"/>
      <c r="M45" s="86"/>
      <c r="N45" s="87"/>
      <c r="O45" s="88"/>
    </row>
    <row r="46" spans="1:15" ht="15">
      <c r="A46" s="82"/>
      <c r="B46" s="89"/>
      <c r="C46" s="90"/>
      <c r="D46" s="90"/>
      <c r="E46" s="91"/>
      <c r="F46" s="92"/>
      <c r="G46" s="92"/>
      <c r="H46" s="92"/>
      <c r="I46" s="92"/>
      <c r="J46" s="92"/>
      <c r="K46" s="56"/>
      <c r="L46" s="56"/>
      <c r="M46" s="56"/>
      <c r="N46" s="93"/>
      <c r="O46" s="93"/>
    </row>
    <row r="48" spans="1:15" ht="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15.75">
      <c r="A49" s="82"/>
      <c r="B49" s="83"/>
      <c r="C49" s="94"/>
      <c r="D49" s="95"/>
      <c r="E49" s="17"/>
      <c r="F49" s="86"/>
      <c r="G49" s="86"/>
      <c r="H49" s="86"/>
      <c r="I49" s="86"/>
      <c r="J49" s="86"/>
      <c r="K49" s="86"/>
      <c r="L49" s="86"/>
      <c r="M49" s="86"/>
      <c r="N49" s="87"/>
      <c r="O49" s="88"/>
    </row>
    <row r="50" spans="1:15" ht="15">
      <c r="A50" s="82"/>
      <c r="B50" s="82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92"/>
      <c r="N50" s="92"/>
      <c r="O50" s="93"/>
    </row>
    <row r="51" spans="1:15" ht="15.75">
      <c r="A51" s="82"/>
      <c r="B51" s="83"/>
      <c r="C51" s="94"/>
      <c r="D51" s="95"/>
      <c r="E51" s="95"/>
      <c r="F51" s="86"/>
      <c r="G51" s="86"/>
      <c r="H51" s="86"/>
      <c r="I51" s="86"/>
      <c r="J51" s="86"/>
      <c r="K51" s="86"/>
      <c r="L51" s="86"/>
      <c r="M51" s="86"/>
      <c r="N51" s="87"/>
      <c r="O51" s="88"/>
    </row>
    <row r="52" spans="1:15" ht="15">
      <c r="A52" s="82"/>
      <c r="B52" s="82"/>
      <c r="C52" s="91"/>
      <c r="D52" s="91"/>
      <c r="E52" s="91"/>
      <c r="F52" s="92"/>
      <c r="G52" s="92"/>
      <c r="H52" s="92"/>
      <c r="I52" s="92"/>
      <c r="J52" s="92"/>
      <c r="K52" s="92"/>
      <c r="L52" s="92"/>
      <c r="M52" s="92"/>
      <c r="N52" s="93"/>
      <c r="O52" s="93"/>
    </row>
    <row r="53" spans="1:15" ht="15.75">
      <c r="A53" s="82"/>
      <c r="B53" s="83"/>
      <c r="C53" s="94"/>
      <c r="D53" s="95"/>
      <c r="E53" s="95"/>
      <c r="F53" s="96"/>
      <c r="G53" s="96"/>
      <c r="H53" s="96"/>
      <c r="I53" s="96"/>
      <c r="J53" s="96"/>
      <c r="K53" s="96"/>
      <c r="L53" s="96"/>
      <c r="M53" s="96"/>
      <c r="N53" s="87"/>
      <c r="O53" s="88"/>
    </row>
    <row r="54" spans="1:15" ht="15">
      <c r="A54" s="82"/>
      <c r="B54" s="89"/>
      <c r="C54" s="90"/>
      <c r="D54" s="90"/>
      <c r="E54" s="91"/>
      <c r="F54" s="92"/>
      <c r="G54" s="92"/>
      <c r="H54" s="92"/>
      <c r="I54" s="92"/>
      <c r="J54" s="92"/>
      <c r="K54" s="92"/>
      <c r="L54" s="92"/>
      <c r="M54" s="92"/>
      <c r="N54" s="93"/>
      <c r="O54" s="93"/>
    </row>
  </sheetData>
  <sortState ref="B6:O22">
    <sortCondition descending="1" ref="O6:O22"/>
  </sortState>
  <mergeCells count="4">
    <mergeCell ref="A1:O1"/>
    <mergeCell ref="A2:O2"/>
    <mergeCell ref="A3:O3"/>
    <mergeCell ref="A4:B4"/>
  </mergeCells>
  <phoneticPr fontId="6" type="noConversion"/>
  <pageMargins left="0" right="0" top="0.39370078740157483" bottom="0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4"/>
  <sheetViews>
    <sheetView topLeftCell="A52" zoomScale="120" zoomScaleNormal="120" zoomScaleSheetLayoutView="100" workbookViewId="0">
      <selection activeCell="B74" sqref="B74"/>
    </sheetView>
  </sheetViews>
  <sheetFormatPr defaultRowHeight="12.75"/>
  <cols>
    <col min="1" max="1" width="4.28515625" customWidth="1"/>
    <col min="2" max="2" width="22.85546875" customWidth="1"/>
    <col min="3" max="3" width="6" customWidth="1"/>
    <col min="4" max="4" width="15.7109375" customWidth="1"/>
    <col min="5" max="5" width="6.42578125" customWidth="1"/>
    <col min="6" max="6" width="5.28515625" customWidth="1"/>
    <col min="7" max="7" width="6" customWidth="1"/>
    <col min="8" max="8" width="6.7109375" customWidth="1"/>
    <col min="9" max="9" width="5.42578125" customWidth="1"/>
    <col min="10" max="10" width="5.28515625" customWidth="1"/>
    <col min="11" max="11" width="5.7109375" customWidth="1"/>
    <col min="12" max="12" width="5.140625" customWidth="1"/>
    <col min="13" max="13" width="7.7109375" customWidth="1"/>
  </cols>
  <sheetData>
    <row r="1" spans="1:12" ht="36.75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244"/>
      <c r="L1" s="10"/>
    </row>
    <row r="2" spans="1:12" ht="13.5" customHeight="1">
      <c r="A2" s="245" t="s">
        <v>32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0"/>
    </row>
    <row r="3" spans="1:12" ht="14.25" customHeight="1">
      <c r="A3" s="28" t="s">
        <v>226</v>
      </c>
    </row>
    <row r="4" spans="1:12" ht="15">
      <c r="A4" s="270">
        <v>44502</v>
      </c>
      <c r="B4" s="270"/>
      <c r="C4" s="15"/>
      <c r="D4" s="15"/>
      <c r="E4" s="15"/>
      <c r="F4" s="15"/>
      <c r="G4" s="15"/>
      <c r="J4" t="s">
        <v>104</v>
      </c>
      <c r="L4" s="10"/>
    </row>
    <row r="5" spans="1:12">
      <c r="A5" s="246" t="s">
        <v>6</v>
      </c>
      <c r="B5" s="246" t="s">
        <v>0</v>
      </c>
      <c r="C5" s="252" t="s">
        <v>74</v>
      </c>
      <c r="D5" s="252" t="s">
        <v>4</v>
      </c>
      <c r="E5" s="256" t="s">
        <v>8</v>
      </c>
      <c r="F5" s="256"/>
      <c r="G5" s="256"/>
      <c r="H5" s="257"/>
      <c r="I5" s="261" t="s">
        <v>5</v>
      </c>
      <c r="J5" s="262"/>
      <c r="K5" s="267" t="s">
        <v>7</v>
      </c>
      <c r="L5" s="275" t="s">
        <v>39</v>
      </c>
    </row>
    <row r="6" spans="1:12">
      <c r="A6" s="247"/>
      <c r="B6" s="247"/>
      <c r="C6" s="247"/>
      <c r="D6" s="253"/>
      <c r="E6" s="259"/>
      <c r="F6" s="259"/>
      <c r="G6" s="259"/>
      <c r="H6" s="260"/>
      <c r="I6" s="263"/>
      <c r="J6" s="264"/>
      <c r="K6" s="268"/>
      <c r="L6" s="276"/>
    </row>
    <row r="7" spans="1:12" ht="14.25">
      <c r="A7" s="248"/>
      <c r="B7" s="248"/>
      <c r="C7" s="248"/>
      <c r="D7" s="254"/>
      <c r="E7" s="31">
        <v>1</v>
      </c>
      <c r="F7" s="31">
        <v>2</v>
      </c>
      <c r="G7" s="31">
        <v>3</v>
      </c>
      <c r="H7" s="31"/>
      <c r="I7" s="265"/>
      <c r="J7" s="266"/>
      <c r="K7" s="269"/>
      <c r="L7" s="277"/>
    </row>
    <row r="8" spans="1:12" ht="18" customHeight="1">
      <c r="A8" s="285">
        <v>1</v>
      </c>
      <c r="B8" s="187" t="s">
        <v>83</v>
      </c>
      <c r="C8" s="284" t="s">
        <v>80</v>
      </c>
      <c r="D8" s="282" t="s">
        <v>45</v>
      </c>
      <c r="E8" s="116">
        <v>94</v>
      </c>
      <c r="F8" s="116">
        <v>93</v>
      </c>
      <c r="G8" s="58">
        <v>95</v>
      </c>
      <c r="H8" s="59">
        <f t="shared" ref="H8:H45" si="0">SUM(E8:G8)</f>
        <v>282</v>
      </c>
      <c r="I8" s="59"/>
      <c r="J8" s="60"/>
      <c r="K8" s="61"/>
      <c r="L8" s="118"/>
    </row>
    <row r="9" spans="1:12" ht="18" customHeight="1">
      <c r="A9" s="283"/>
      <c r="B9" s="188"/>
      <c r="C9" s="284"/>
      <c r="D9" s="282"/>
      <c r="E9" s="173">
        <v>90</v>
      </c>
      <c r="F9" s="173">
        <v>96</v>
      </c>
      <c r="G9" s="40">
        <v>89</v>
      </c>
      <c r="H9" s="41">
        <f t="shared" si="0"/>
        <v>275</v>
      </c>
      <c r="I9" s="41">
        <f>SUM(H8:H9)</f>
        <v>557</v>
      </c>
      <c r="J9" s="180" t="s">
        <v>26</v>
      </c>
      <c r="K9" s="4" t="str">
        <f>IF(OR(AND(I9&gt;0,I9&lt;555),I9=0,I9=554),"-",IF(OR(AND(I9&gt;554,I9&lt;562),I9=555,I9=561),"2",IF(OR(AND(I9&gt;561, I9&lt;562),I9=562,I9=569),"1",IF(OR(AND(I9&gt;569,I9&lt;580), I9=570,I9=579),"КМС",IF(OR(AND(I9&gt;579,I9&lt;601),I9=580,I9=600),"МС",)))))</f>
        <v>2</v>
      </c>
      <c r="L9" s="175">
        <v>23</v>
      </c>
    </row>
    <row r="10" spans="1:12" ht="18" customHeight="1">
      <c r="A10" s="283">
        <v>2</v>
      </c>
      <c r="B10" s="187" t="s">
        <v>159</v>
      </c>
      <c r="C10" s="284" t="s">
        <v>46</v>
      </c>
      <c r="D10" s="282" t="s">
        <v>49</v>
      </c>
      <c r="E10" s="6">
        <v>92</v>
      </c>
      <c r="F10" s="6">
        <v>95</v>
      </c>
      <c r="G10" s="42">
        <v>92</v>
      </c>
      <c r="H10" s="41">
        <f t="shared" si="0"/>
        <v>279</v>
      </c>
      <c r="I10" s="41"/>
      <c r="J10" s="62"/>
      <c r="K10" s="22"/>
      <c r="L10" s="175"/>
    </row>
    <row r="11" spans="1:12" ht="18" customHeight="1">
      <c r="A11" s="283"/>
      <c r="B11" s="188"/>
      <c r="C11" s="284"/>
      <c r="D11" s="282"/>
      <c r="E11" s="173">
        <v>93</v>
      </c>
      <c r="F11" s="173">
        <v>92</v>
      </c>
      <c r="G11" s="40">
        <v>93</v>
      </c>
      <c r="H11" s="41">
        <f t="shared" si="0"/>
        <v>278</v>
      </c>
      <c r="I11" s="41">
        <f>SUM(H10:H11)</f>
        <v>557</v>
      </c>
      <c r="J11" s="180" t="s">
        <v>22</v>
      </c>
      <c r="K11" s="4" t="str">
        <f>IF(OR(AND(I11&gt;0,I11&lt;555),I11=0,I11=554),"-",IF(OR(AND(I11&gt;554,I11&lt;562),I11=555,I11=561),"2",IF(OR(AND(I11&gt;561, I11&lt;562),I11=562,I11=569),"1",IF(OR(AND(I11&gt;569,I11&lt;580), I11=570,I11=579),"КМС",IF(OR(AND(I11&gt;579,I11&lt;601),I11=580,I11=600),"МС",)))))</f>
        <v>2</v>
      </c>
      <c r="L11" s="175">
        <v>19</v>
      </c>
    </row>
    <row r="12" spans="1:12" ht="18" customHeight="1">
      <c r="A12" s="283">
        <v>3</v>
      </c>
      <c r="B12" s="187" t="s">
        <v>96</v>
      </c>
      <c r="C12" s="284" t="s">
        <v>80</v>
      </c>
      <c r="D12" s="282" t="s">
        <v>162</v>
      </c>
      <c r="E12" s="173">
        <v>91</v>
      </c>
      <c r="F12" s="173">
        <v>96</v>
      </c>
      <c r="G12" s="40">
        <v>93</v>
      </c>
      <c r="H12" s="41">
        <f t="shared" si="0"/>
        <v>280</v>
      </c>
      <c r="I12" s="41"/>
      <c r="J12" s="62"/>
      <c r="K12" s="35"/>
      <c r="L12" s="175"/>
    </row>
    <row r="13" spans="1:12" ht="18" customHeight="1">
      <c r="A13" s="283"/>
      <c r="B13" s="188"/>
      <c r="C13" s="284"/>
      <c r="D13" s="282"/>
      <c r="E13" s="173">
        <v>93</v>
      </c>
      <c r="F13" s="173">
        <v>90</v>
      </c>
      <c r="G13" s="173">
        <v>93</v>
      </c>
      <c r="H13" s="41">
        <f t="shared" si="0"/>
        <v>276</v>
      </c>
      <c r="I13" s="41">
        <f>SUM(H12:H13)</f>
        <v>556</v>
      </c>
      <c r="J13" s="180" t="s">
        <v>9</v>
      </c>
      <c r="K13" s="4" t="str">
        <f>IF(OR(AND(I13&gt;0,I13&lt;555),I13=0,I13=554),"-",IF(OR(AND(I13&gt;554,I13&lt;562),I13=555,I13=561),"2",IF(OR(AND(I13&gt;561, I13&lt;562),I13=562,I13=569),"1",IF(OR(AND(I13&gt;569,I13&lt;580), I13=570,I13=579),"КМС",IF(OR(AND(I13&gt;579,I13&lt;601),I13=580,I13=600),"МС",)))))</f>
        <v>2</v>
      </c>
      <c r="L13" s="175">
        <v>16</v>
      </c>
    </row>
    <row r="14" spans="1:12" ht="18" customHeight="1">
      <c r="A14" s="283">
        <v>4</v>
      </c>
      <c r="B14" s="187" t="s">
        <v>158</v>
      </c>
      <c r="C14" s="284" t="s">
        <v>80</v>
      </c>
      <c r="D14" s="282" t="s">
        <v>53</v>
      </c>
      <c r="E14" s="173">
        <v>89</v>
      </c>
      <c r="F14" s="173">
        <v>93</v>
      </c>
      <c r="G14" s="40">
        <v>97</v>
      </c>
      <c r="H14" s="41">
        <f t="shared" si="0"/>
        <v>279</v>
      </c>
      <c r="I14" s="41"/>
      <c r="J14" s="62"/>
      <c r="K14" s="6"/>
      <c r="L14" s="175"/>
    </row>
    <row r="15" spans="1:12" ht="18" customHeight="1">
      <c r="A15" s="283"/>
      <c r="B15" s="188"/>
      <c r="C15" s="284"/>
      <c r="D15" s="282"/>
      <c r="E15" s="173">
        <v>95</v>
      </c>
      <c r="F15" s="173">
        <v>83</v>
      </c>
      <c r="G15" s="40">
        <v>94</v>
      </c>
      <c r="H15" s="41">
        <f t="shared" si="0"/>
        <v>272</v>
      </c>
      <c r="I15" s="41">
        <f>SUM(H14:H15)</f>
        <v>551</v>
      </c>
      <c r="J15" s="180" t="s">
        <v>22</v>
      </c>
      <c r="K15" s="4" t="str">
        <f>IF(OR(AND(I15&gt;0,I15&lt;555),I15=0,I15=554),"-",IF(OR(AND(I15&gt;554,I15&lt;562),I15=555,I15=561),"2",IF(OR(AND(I15&gt;561, I15&lt;562),I15=562,I15=569),"1",IF(OR(AND(I15&gt;569,I15&lt;580), I15=570,I15=579),"КМС",IF(OR(AND(I15&gt;579,I15&lt;601),I15=580,I15=600),"МС",)))))</f>
        <v>-</v>
      </c>
      <c r="L15" s="175" t="s">
        <v>3</v>
      </c>
    </row>
    <row r="16" spans="1:12" ht="18" customHeight="1">
      <c r="A16" s="283">
        <v>5</v>
      </c>
      <c r="B16" s="187" t="s">
        <v>79</v>
      </c>
      <c r="C16" s="284" t="s">
        <v>99</v>
      </c>
      <c r="D16" s="282" t="s">
        <v>81</v>
      </c>
      <c r="E16" s="173">
        <v>85</v>
      </c>
      <c r="F16" s="173">
        <v>92</v>
      </c>
      <c r="G16" s="40">
        <v>89</v>
      </c>
      <c r="H16" s="41">
        <f t="shared" si="0"/>
        <v>266</v>
      </c>
      <c r="I16" s="41"/>
      <c r="J16" s="62"/>
      <c r="K16" s="6"/>
      <c r="L16" s="175"/>
    </row>
    <row r="17" spans="1:12" ht="18" customHeight="1">
      <c r="A17" s="283"/>
      <c r="B17" s="188"/>
      <c r="C17" s="284"/>
      <c r="D17" s="282"/>
      <c r="E17" s="173">
        <v>92</v>
      </c>
      <c r="F17" s="173">
        <v>97</v>
      </c>
      <c r="G17" s="40">
        <v>93</v>
      </c>
      <c r="H17" s="41">
        <f t="shared" si="0"/>
        <v>282</v>
      </c>
      <c r="I17" s="41">
        <f>SUM(H16:H17)</f>
        <v>548</v>
      </c>
      <c r="J17" s="180" t="s">
        <v>24</v>
      </c>
      <c r="K17" s="4" t="str">
        <f>IF(OR(AND(I17&gt;0,I17&lt;555),I17=0,I17=554),"-",IF(OR(AND(I17&gt;554,I17&lt;562),I17=555,I17=561),"2",IF(OR(AND(I17&gt;561, I17&lt;562),I17=562,I17=569),"1",IF(OR(AND(I17&gt;569,I17&lt;580), I17=570,I17=579),"КМС",IF(OR(AND(I17&gt;579,I17&lt;601),I17=580,I17=600),"МС",)))))</f>
        <v>-</v>
      </c>
      <c r="L17" s="175" t="s">
        <v>3</v>
      </c>
    </row>
    <row r="18" spans="1:12" ht="18" customHeight="1">
      <c r="A18" s="283">
        <v>6</v>
      </c>
      <c r="B18" s="187" t="s">
        <v>100</v>
      </c>
      <c r="C18" s="284" t="s">
        <v>284</v>
      </c>
      <c r="D18" s="282" t="s">
        <v>285</v>
      </c>
      <c r="E18" s="6">
        <v>93</v>
      </c>
      <c r="F18" s="6">
        <v>90</v>
      </c>
      <c r="G18" s="42">
        <v>91</v>
      </c>
      <c r="H18" s="41">
        <f t="shared" si="0"/>
        <v>274</v>
      </c>
      <c r="I18" s="41"/>
      <c r="J18" s="62"/>
      <c r="K18" s="4"/>
      <c r="L18" s="175"/>
    </row>
    <row r="19" spans="1:12" ht="18" customHeight="1">
      <c r="A19" s="283"/>
      <c r="B19" s="188"/>
      <c r="C19" s="284"/>
      <c r="D19" s="282"/>
      <c r="E19" s="173">
        <v>90</v>
      </c>
      <c r="F19" s="173">
        <v>89</v>
      </c>
      <c r="G19" s="40">
        <v>95</v>
      </c>
      <c r="H19" s="41">
        <f t="shared" si="0"/>
        <v>274</v>
      </c>
      <c r="I19" s="41">
        <f>SUM(H18:H19)</f>
        <v>548</v>
      </c>
      <c r="J19" s="180" t="s">
        <v>14</v>
      </c>
      <c r="K19" s="4" t="str">
        <f>IF(OR(AND(I19&gt;0,I19&lt;555),I19=0,I19=554),"-",IF(OR(AND(I19&gt;554,I19&lt;562),I19=555,I19=561),"2",IF(OR(AND(I19&gt;561, I19&lt;562),I19=562,I19=569),"1",IF(OR(AND(I19&gt;569,I19&lt;580), I19=570,I19=579),"КМС",IF(OR(AND(I19&gt;579,I19&lt;601),I19=580,I19=600),"МС",)))))</f>
        <v>-</v>
      </c>
      <c r="L19" s="175" t="s">
        <v>3</v>
      </c>
    </row>
    <row r="20" spans="1:12" ht="18" customHeight="1">
      <c r="A20" s="283">
        <v>7</v>
      </c>
      <c r="B20" s="187" t="s">
        <v>31</v>
      </c>
      <c r="C20" s="284" t="s">
        <v>80</v>
      </c>
      <c r="D20" s="282" t="s">
        <v>47</v>
      </c>
      <c r="E20" s="173">
        <v>94</v>
      </c>
      <c r="F20" s="173">
        <v>89</v>
      </c>
      <c r="G20" s="40">
        <v>87</v>
      </c>
      <c r="H20" s="41">
        <f t="shared" si="0"/>
        <v>270</v>
      </c>
      <c r="I20" s="41"/>
      <c r="J20" s="62"/>
      <c r="K20" s="6"/>
      <c r="L20" s="175"/>
    </row>
    <row r="21" spans="1:12" ht="18" customHeight="1">
      <c r="A21" s="283"/>
      <c r="B21" s="188"/>
      <c r="C21" s="284"/>
      <c r="D21" s="282"/>
      <c r="E21" s="173">
        <v>86</v>
      </c>
      <c r="F21" s="173">
        <v>93</v>
      </c>
      <c r="G21" s="40">
        <v>95</v>
      </c>
      <c r="H21" s="41">
        <f t="shared" si="0"/>
        <v>274</v>
      </c>
      <c r="I21" s="41">
        <f>SUM(H20:H21)</f>
        <v>544</v>
      </c>
      <c r="J21" s="180" t="s">
        <v>14</v>
      </c>
      <c r="K21" s="4" t="str">
        <f>IF(OR(AND(I21&gt;0,I21&lt;555),I21=0,I21=554),"-",IF(OR(AND(I21&gt;554,I21&lt;562),I21=555,I21=561),"2",IF(OR(AND(I21&gt;561, I21&lt;562),I21=562,I21=569),"1",IF(OR(AND(I21&gt;569,I21&lt;580), I21=570,I21=579),"КМС",IF(OR(AND(I21&gt;579,I21&lt;601),I21=580,I21=600),"МС",)))))</f>
        <v>-</v>
      </c>
      <c r="L21" s="175" t="s">
        <v>3</v>
      </c>
    </row>
    <row r="22" spans="1:12" ht="18" customHeight="1">
      <c r="A22" s="283">
        <v>8</v>
      </c>
      <c r="B22" s="187" t="s">
        <v>160</v>
      </c>
      <c r="C22" s="284" t="s">
        <v>169</v>
      </c>
      <c r="D22" s="282" t="s">
        <v>243</v>
      </c>
      <c r="E22" s="6">
        <v>87</v>
      </c>
      <c r="F22" s="6">
        <v>92</v>
      </c>
      <c r="G22" s="42">
        <v>89</v>
      </c>
      <c r="H22" s="41">
        <f t="shared" si="0"/>
        <v>268</v>
      </c>
      <c r="I22" s="41"/>
      <c r="J22" s="62"/>
      <c r="K22" s="4"/>
      <c r="L22" s="175"/>
    </row>
    <row r="23" spans="1:12" ht="18" customHeight="1">
      <c r="A23" s="283"/>
      <c r="B23" s="188"/>
      <c r="C23" s="284"/>
      <c r="D23" s="282"/>
      <c r="E23" s="173">
        <v>91</v>
      </c>
      <c r="F23" s="173">
        <v>92</v>
      </c>
      <c r="G23" s="40">
        <v>92</v>
      </c>
      <c r="H23" s="41">
        <f t="shared" si="0"/>
        <v>275</v>
      </c>
      <c r="I23" s="41">
        <f>SUM(H22:H23)</f>
        <v>543</v>
      </c>
      <c r="J23" s="180" t="s">
        <v>26</v>
      </c>
      <c r="K23" s="4" t="str">
        <f>IF(OR(AND(I23&gt;0,I23&lt;555),I23=0,I23=554),"-",IF(OR(AND(I23&gt;554,I23&lt;562),I23=555,I23=561),"2",IF(OR(AND(I23&gt;561, I23&lt;562),I23=562,I23=569),"1",IF(OR(AND(I23&gt;569,I23&lt;580), I23=570,I23=579),"КМС",IF(OR(AND(I23&gt;579,I23&lt;601),I23=580,I23=600),"МС",)))))</f>
        <v>-</v>
      </c>
      <c r="L23" s="175" t="s">
        <v>3</v>
      </c>
    </row>
    <row r="24" spans="1:12" ht="18" customHeight="1">
      <c r="A24" s="283">
        <v>9</v>
      </c>
      <c r="B24" s="187" t="s">
        <v>82</v>
      </c>
      <c r="C24" s="284" t="s">
        <v>99</v>
      </c>
      <c r="D24" s="282" t="s">
        <v>53</v>
      </c>
      <c r="E24" s="173">
        <v>94</v>
      </c>
      <c r="F24" s="173">
        <v>86</v>
      </c>
      <c r="G24" s="40">
        <v>96</v>
      </c>
      <c r="H24" s="41">
        <f t="shared" si="0"/>
        <v>276</v>
      </c>
      <c r="I24" s="41"/>
      <c r="J24" s="62"/>
      <c r="K24" s="6"/>
      <c r="L24" s="175"/>
    </row>
    <row r="25" spans="1:12" ht="18" customHeight="1">
      <c r="A25" s="283"/>
      <c r="B25" s="188"/>
      <c r="C25" s="284"/>
      <c r="D25" s="282"/>
      <c r="E25" s="173">
        <v>84</v>
      </c>
      <c r="F25" s="173">
        <v>85</v>
      </c>
      <c r="G25" s="40">
        <v>96</v>
      </c>
      <c r="H25" s="41">
        <f t="shared" si="0"/>
        <v>265</v>
      </c>
      <c r="I25" s="41">
        <f>SUM(H24:H25)</f>
        <v>541</v>
      </c>
      <c r="J25" s="180" t="s">
        <v>23</v>
      </c>
      <c r="K25" s="4" t="str">
        <f>IF(OR(AND(I25&gt;0,I25&lt;555),I25=0,I25=554),"-",IF(OR(AND(I25&gt;554,I25&lt;562),I25=555,I25=561),"2",IF(OR(AND(I25&gt;561, I25&lt;562),I25=562,I25=569),"1",IF(OR(AND(I25&gt;569,I25&lt;580), I25=570,I25=579),"КМС",IF(OR(AND(I25&gt;579,I25&lt;601),I25=580,I25=600),"МС",)))))</f>
        <v>-</v>
      </c>
      <c r="L25" s="175" t="s">
        <v>3</v>
      </c>
    </row>
    <row r="26" spans="1:12" ht="18" customHeight="1">
      <c r="A26" s="283">
        <v>10</v>
      </c>
      <c r="B26" s="187" t="s">
        <v>269</v>
      </c>
      <c r="C26" s="284" t="s">
        <v>80</v>
      </c>
      <c r="D26" s="282" t="s">
        <v>280</v>
      </c>
      <c r="E26" s="173">
        <v>96</v>
      </c>
      <c r="F26" s="173">
        <v>95</v>
      </c>
      <c r="G26" s="40">
        <v>93</v>
      </c>
      <c r="H26" s="41">
        <f t="shared" si="0"/>
        <v>284</v>
      </c>
      <c r="I26" s="41"/>
      <c r="J26" s="62"/>
      <c r="K26" s="6"/>
      <c r="L26" s="175"/>
    </row>
    <row r="27" spans="1:12" ht="18" customHeight="1">
      <c r="A27" s="283"/>
      <c r="B27" s="188"/>
      <c r="C27" s="284"/>
      <c r="D27" s="282"/>
      <c r="E27" s="173">
        <v>88</v>
      </c>
      <c r="F27" s="173">
        <v>91</v>
      </c>
      <c r="G27" s="40">
        <v>72</v>
      </c>
      <c r="H27" s="41">
        <f t="shared" si="0"/>
        <v>251</v>
      </c>
      <c r="I27" s="41">
        <f>SUM(H26:H27)</f>
        <v>535</v>
      </c>
      <c r="J27" s="180" t="s">
        <v>15</v>
      </c>
      <c r="K27" s="4" t="str">
        <f>IF(OR(AND(I27&gt;0,I27&lt;555),I27=0,I27=554),"-",IF(OR(AND(I27&gt;554,I27&lt;562),I27=555,I27=561),"2",IF(OR(AND(I27&gt;561, I27&lt;562),I27=562,I27=569),"1",IF(OR(AND(I27&gt;569,I27&lt;580), I27=570,I27=579),"КМС",IF(OR(AND(I27&gt;579,I27&lt;601),I27=580,I27=600),"МС",)))))</f>
        <v>-</v>
      </c>
      <c r="L27" s="175" t="s">
        <v>3</v>
      </c>
    </row>
    <row r="28" spans="1:12" ht="18" customHeight="1">
      <c r="A28" s="283">
        <v>11</v>
      </c>
      <c r="B28" s="187" t="s">
        <v>215</v>
      </c>
      <c r="C28" s="284" t="s">
        <v>94</v>
      </c>
      <c r="D28" s="282" t="s">
        <v>45</v>
      </c>
      <c r="E28" s="173">
        <v>90</v>
      </c>
      <c r="F28" s="173">
        <v>92</v>
      </c>
      <c r="G28" s="40">
        <v>91</v>
      </c>
      <c r="H28" s="41">
        <f t="shared" si="0"/>
        <v>273</v>
      </c>
      <c r="I28" s="41"/>
      <c r="J28" s="62"/>
      <c r="K28" s="6"/>
      <c r="L28" s="175"/>
    </row>
    <row r="29" spans="1:12" ht="18" customHeight="1">
      <c r="A29" s="283"/>
      <c r="B29" s="188"/>
      <c r="C29" s="284"/>
      <c r="D29" s="282"/>
      <c r="E29" s="173">
        <v>89</v>
      </c>
      <c r="F29" s="173">
        <v>87</v>
      </c>
      <c r="G29" s="40">
        <v>84</v>
      </c>
      <c r="H29" s="41">
        <f t="shared" si="0"/>
        <v>260</v>
      </c>
      <c r="I29" s="41">
        <f>SUM(H28:H29)</f>
        <v>533</v>
      </c>
      <c r="J29" s="180" t="s">
        <v>14</v>
      </c>
      <c r="K29" s="4" t="str">
        <f>IF(OR(AND(I29&gt;0,I29&lt;555),I29=0,I29=554),"-",IF(OR(AND(I29&gt;554,I29&lt;562),I29=555,I29=561),"2",IF(OR(AND(I29&gt;561, I29&lt;562),I29=562,I29=569),"1",IF(OR(AND(I29&gt;569,I29&lt;580), I29=570,I29=579),"КМС",IF(OR(AND(I29&gt;579,I29&lt;601),I29=580,I29=600),"МС",)))))</f>
        <v>-</v>
      </c>
      <c r="L29" s="175" t="s">
        <v>3</v>
      </c>
    </row>
    <row r="30" spans="1:12" ht="18" customHeight="1">
      <c r="A30" s="283">
        <v>12</v>
      </c>
      <c r="B30" s="187" t="s">
        <v>275</v>
      </c>
      <c r="C30" s="284" t="s">
        <v>169</v>
      </c>
      <c r="D30" s="282" t="s">
        <v>53</v>
      </c>
      <c r="E30" s="173">
        <v>87</v>
      </c>
      <c r="F30" s="173">
        <v>91</v>
      </c>
      <c r="G30" s="40">
        <v>80</v>
      </c>
      <c r="H30" s="41">
        <f t="shared" si="0"/>
        <v>258</v>
      </c>
      <c r="I30" s="41"/>
      <c r="J30" s="62"/>
      <c r="K30" s="6"/>
      <c r="L30" s="175"/>
    </row>
    <row r="31" spans="1:12" ht="18" customHeight="1">
      <c r="A31" s="283"/>
      <c r="B31" s="188"/>
      <c r="C31" s="284"/>
      <c r="D31" s="282"/>
      <c r="E31" s="173">
        <v>90</v>
      </c>
      <c r="F31" s="173">
        <v>88</v>
      </c>
      <c r="G31" s="40">
        <v>95</v>
      </c>
      <c r="H31" s="41">
        <f t="shared" si="0"/>
        <v>273</v>
      </c>
      <c r="I31" s="41">
        <f>SUM(H30:H31)</f>
        <v>531</v>
      </c>
      <c r="J31" s="180" t="s">
        <v>11</v>
      </c>
      <c r="K31" s="4" t="str">
        <f>IF(OR(AND(I31&gt;0,I31&lt;555),I31=0,I31=554),"-",IF(OR(AND(I31&gt;554,I31&lt;562),I31=555,I31=561),"2",IF(OR(AND(I31&gt;561, I31&lt;562),I31=562,I31=569),"1",IF(OR(AND(I31&gt;569,I31&lt;580), I31=570,I31=579),"КМС",IF(OR(AND(I31&gt;579,I31&lt;601),I31=580,I31=600),"МС",)))))</f>
        <v>-</v>
      </c>
      <c r="L31" s="175" t="s">
        <v>3</v>
      </c>
    </row>
    <row r="32" spans="1:12" ht="18" customHeight="1">
      <c r="A32" s="283">
        <v>13</v>
      </c>
      <c r="B32" s="187" t="s">
        <v>277</v>
      </c>
      <c r="C32" s="284" t="s">
        <v>200</v>
      </c>
      <c r="D32" s="282" t="s">
        <v>53</v>
      </c>
      <c r="E32" s="173">
        <v>92</v>
      </c>
      <c r="F32" s="173">
        <v>93</v>
      </c>
      <c r="G32" s="40">
        <v>82</v>
      </c>
      <c r="H32" s="41">
        <f t="shared" si="0"/>
        <v>267</v>
      </c>
      <c r="I32" s="41"/>
      <c r="J32" s="62"/>
      <c r="K32" s="6"/>
      <c r="L32" s="175"/>
    </row>
    <row r="33" spans="1:12" ht="18" customHeight="1">
      <c r="A33" s="283"/>
      <c r="B33" s="188"/>
      <c r="C33" s="284"/>
      <c r="D33" s="282"/>
      <c r="E33" s="173">
        <v>84</v>
      </c>
      <c r="F33" s="173">
        <v>90</v>
      </c>
      <c r="G33" s="40">
        <v>87</v>
      </c>
      <c r="H33" s="41">
        <f t="shared" si="0"/>
        <v>261</v>
      </c>
      <c r="I33" s="41">
        <f>SUM(H32:H33)</f>
        <v>528</v>
      </c>
      <c r="J33" s="180" t="s">
        <v>15</v>
      </c>
      <c r="K33" s="4" t="str">
        <f>IF(OR(AND(I33&gt;0,I33&lt;555),I33=0,I33=554),"-",IF(OR(AND(I33&gt;554,I33&lt;562),I33=555,I33=561),"2",IF(OR(AND(I33&gt;561, I33&lt;562),I33=562,I33=569),"1",IF(OR(AND(I33&gt;569,I33&lt;580), I33=570,I33=579),"КМС",IF(OR(AND(I33&gt;579,I33&lt;601),I33=580,I33=600),"МС",)))))</f>
        <v>-</v>
      </c>
      <c r="L33" s="175" t="s">
        <v>3</v>
      </c>
    </row>
    <row r="34" spans="1:12" ht="18" customHeight="1">
      <c r="A34" s="283">
        <v>14</v>
      </c>
      <c r="B34" s="187" t="s">
        <v>156</v>
      </c>
      <c r="C34" s="284" t="s">
        <v>46</v>
      </c>
      <c r="D34" s="282" t="s">
        <v>57</v>
      </c>
      <c r="E34" s="173">
        <v>84</v>
      </c>
      <c r="F34" s="173">
        <v>85</v>
      </c>
      <c r="G34" s="40">
        <v>87</v>
      </c>
      <c r="H34" s="41">
        <f t="shared" si="0"/>
        <v>256</v>
      </c>
      <c r="I34" s="41"/>
      <c r="J34" s="62"/>
      <c r="K34" s="6"/>
      <c r="L34" s="175"/>
    </row>
    <row r="35" spans="1:12" ht="18" customHeight="1">
      <c r="A35" s="283"/>
      <c r="B35" s="188"/>
      <c r="C35" s="284"/>
      <c r="D35" s="282"/>
      <c r="E35" s="173">
        <v>83</v>
      </c>
      <c r="F35" s="173">
        <v>92</v>
      </c>
      <c r="G35" s="40">
        <v>88</v>
      </c>
      <c r="H35" s="41">
        <f t="shared" si="0"/>
        <v>263</v>
      </c>
      <c r="I35" s="41">
        <f>SUM(H34:H35)</f>
        <v>519</v>
      </c>
      <c r="J35" s="180" t="s">
        <v>14</v>
      </c>
      <c r="K35" s="4" t="str">
        <f>IF(OR(AND(I35&gt;0,I35&lt;555),I35=0,I35=554),"-",IF(OR(AND(I35&gt;554,I35&lt;562),I35=555,I35=561),"2",IF(OR(AND(I35&gt;561, I35&lt;562),I35=562,I35=569),"1",IF(OR(AND(I35&gt;569,I35&lt;580), I35=570,I35=579),"КМС",IF(OR(AND(I35&gt;579,I35&lt;601),I35=580,I35=600),"МС",)))))</f>
        <v>-</v>
      </c>
      <c r="L35" s="175" t="s">
        <v>75</v>
      </c>
    </row>
    <row r="36" spans="1:12" ht="18" customHeight="1">
      <c r="A36" s="283">
        <v>15</v>
      </c>
      <c r="B36" s="187" t="s">
        <v>272</v>
      </c>
      <c r="C36" s="284" t="s">
        <v>169</v>
      </c>
      <c r="D36" s="282" t="s">
        <v>57</v>
      </c>
      <c r="E36" s="173">
        <v>84</v>
      </c>
      <c r="F36" s="173">
        <v>87</v>
      </c>
      <c r="G36" s="40">
        <v>88</v>
      </c>
      <c r="H36" s="41">
        <f t="shared" si="0"/>
        <v>259</v>
      </c>
      <c r="I36" s="41"/>
      <c r="J36" s="62"/>
      <c r="K36" s="4"/>
      <c r="L36" s="175"/>
    </row>
    <row r="37" spans="1:12" ht="18" customHeight="1">
      <c r="A37" s="283"/>
      <c r="B37" s="188"/>
      <c r="C37" s="284"/>
      <c r="D37" s="282"/>
      <c r="E37" s="173">
        <v>85</v>
      </c>
      <c r="F37" s="173">
        <v>85</v>
      </c>
      <c r="G37" s="40">
        <v>88</v>
      </c>
      <c r="H37" s="41">
        <f t="shared" si="0"/>
        <v>258</v>
      </c>
      <c r="I37" s="41">
        <f>SUM(H36:H37)</f>
        <v>517</v>
      </c>
      <c r="J37" s="180" t="s">
        <v>16</v>
      </c>
      <c r="K37" s="4" t="str">
        <f>IF(OR(AND(I37&gt;0,I37&lt;555),I37=0,I37=554),"-",IF(OR(AND(I37&gt;554,I37&lt;562),I37=555,I37=561),"2",IF(OR(AND(I37&gt;561, I37&lt;562),I37=562,I37=569),"1",IF(OR(AND(I37&gt;569,I37&lt;580), I37=570,I37=579),"КМС",IF(OR(AND(I37&gt;579,I37&lt;601),I37=580,I37=600),"МС",)))))</f>
        <v>-</v>
      </c>
      <c r="L37" s="175" t="s">
        <v>3</v>
      </c>
    </row>
    <row r="38" spans="1:12" ht="18" customHeight="1">
      <c r="A38" s="283">
        <v>16</v>
      </c>
      <c r="B38" s="187" t="s">
        <v>274</v>
      </c>
      <c r="C38" s="284" t="s">
        <v>51</v>
      </c>
      <c r="D38" s="282" t="s">
        <v>205</v>
      </c>
      <c r="E38" s="173">
        <v>80</v>
      </c>
      <c r="F38" s="173">
        <v>87</v>
      </c>
      <c r="G38" s="40">
        <v>88</v>
      </c>
      <c r="H38" s="41">
        <f t="shared" si="0"/>
        <v>255</v>
      </c>
      <c r="I38" s="41"/>
      <c r="J38" s="62"/>
      <c r="K38" s="6"/>
      <c r="L38" s="175"/>
    </row>
    <row r="39" spans="1:12" ht="18" customHeight="1">
      <c r="A39" s="283"/>
      <c r="B39" s="188"/>
      <c r="C39" s="284"/>
      <c r="D39" s="282"/>
      <c r="E39" s="173">
        <v>84</v>
      </c>
      <c r="F39" s="173">
        <v>88</v>
      </c>
      <c r="G39" s="40">
        <v>89</v>
      </c>
      <c r="H39" s="41">
        <f t="shared" si="0"/>
        <v>261</v>
      </c>
      <c r="I39" s="41">
        <f>SUM(H38:H39)</f>
        <v>516</v>
      </c>
      <c r="J39" s="180" t="s">
        <v>12</v>
      </c>
      <c r="K39" s="4" t="str">
        <f>IF(OR(AND(I39&gt;0,I39&lt;555),I39=0,I39=554),"-",IF(OR(AND(I39&gt;554,I39&lt;562),I39=555,I39=561),"2",IF(OR(AND(I39&gt;561, I39&lt;562),I39=562,I39=569),"1",IF(OR(AND(I39&gt;569,I39&lt;580), I39=570,I39=579),"КМС",IF(OR(AND(I39&gt;579,I39&lt;601),I39=580,I39=600),"МС",)))))</f>
        <v>-</v>
      </c>
      <c r="L39" s="175" t="s">
        <v>3</v>
      </c>
    </row>
    <row r="40" spans="1:12" ht="18" customHeight="1">
      <c r="A40" s="283">
        <v>17</v>
      </c>
      <c r="B40" s="187" t="s">
        <v>157</v>
      </c>
      <c r="C40" s="284" t="s">
        <v>51</v>
      </c>
      <c r="D40" s="282" t="s">
        <v>283</v>
      </c>
      <c r="E40" s="173">
        <v>82</v>
      </c>
      <c r="F40" s="173">
        <v>87</v>
      </c>
      <c r="G40" s="40">
        <v>83</v>
      </c>
      <c r="H40" s="41">
        <f t="shared" si="0"/>
        <v>252</v>
      </c>
      <c r="I40" s="41"/>
      <c r="J40" s="62"/>
      <c r="K40" s="6"/>
      <c r="L40" s="175"/>
    </row>
    <row r="41" spans="1:12" ht="18" customHeight="1">
      <c r="A41" s="283"/>
      <c r="B41" s="188"/>
      <c r="C41" s="284"/>
      <c r="D41" s="282"/>
      <c r="E41" s="173">
        <v>86</v>
      </c>
      <c r="F41" s="173">
        <v>87</v>
      </c>
      <c r="G41" s="40">
        <v>86</v>
      </c>
      <c r="H41" s="41">
        <f t="shared" si="0"/>
        <v>259</v>
      </c>
      <c r="I41" s="41">
        <f>SUM(H40:H41)</f>
        <v>511</v>
      </c>
      <c r="J41" s="180" t="s">
        <v>15</v>
      </c>
      <c r="K41" s="4" t="str">
        <f>IF(OR(AND(I41&gt;0,I41&lt;555),I41=0,I41=554),"-",IF(OR(AND(I41&gt;554,I41&lt;562),I41=555,I41=561),"2",IF(OR(AND(I41&gt;561, I41&lt;562),I41=562,I41=569),"1",IF(OR(AND(I41&gt;569,I41&lt;580), I41=570,I41=579),"КМС",IF(OR(AND(I41&gt;579,I41&lt;601),I41=580,I41=600),"МС",)))))</f>
        <v>-</v>
      </c>
      <c r="L41" s="175" t="s">
        <v>75</v>
      </c>
    </row>
    <row r="42" spans="1:12" ht="18" customHeight="1">
      <c r="A42" s="283">
        <v>18</v>
      </c>
      <c r="B42" s="187" t="s">
        <v>279</v>
      </c>
      <c r="C42" s="284" t="s">
        <v>40</v>
      </c>
      <c r="D42" s="282" t="s">
        <v>53</v>
      </c>
      <c r="E42" s="173">
        <v>84</v>
      </c>
      <c r="F42" s="173">
        <v>81</v>
      </c>
      <c r="G42" s="40">
        <v>77</v>
      </c>
      <c r="H42" s="41">
        <f t="shared" si="0"/>
        <v>242</v>
      </c>
      <c r="I42" s="41"/>
      <c r="J42" s="62"/>
      <c r="K42" s="6"/>
      <c r="L42" s="175"/>
    </row>
    <row r="43" spans="1:12" ht="18" customHeight="1">
      <c r="A43" s="283"/>
      <c r="B43" s="188"/>
      <c r="C43" s="284"/>
      <c r="D43" s="282"/>
      <c r="E43" s="173">
        <v>89</v>
      </c>
      <c r="F43" s="173">
        <v>93</v>
      </c>
      <c r="G43" s="40">
        <v>87</v>
      </c>
      <c r="H43" s="41">
        <f t="shared" si="0"/>
        <v>269</v>
      </c>
      <c r="I43" s="41">
        <f>SUM(H42:H43)</f>
        <v>511</v>
      </c>
      <c r="J43" s="180" t="s">
        <v>16</v>
      </c>
      <c r="K43" s="4" t="str">
        <f>IF(OR(AND(I43&gt;0,I43&lt;555),I43=0,I43=554),"-",IF(OR(AND(I43&gt;554,I43&lt;562),I43=555,I43=561),"2",IF(OR(AND(I43&gt;561, I43&lt;562),I43=562,I43=569),"1",IF(OR(AND(I43&gt;569,I43&lt;580), I43=570,I43=579),"КМС",IF(OR(AND(I43&gt;579,I43&lt;601),I43=580,I43=600),"МС",)))))</f>
        <v>-</v>
      </c>
      <c r="L43" s="175" t="s">
        <v>3</v>
      </c>
    </row>
    <row r="44" spans="1:12" ht="18" customHeight="1">
      <c r="A44" s="283">
        <v>19</v>
      </c>
      <c r="B44" s="187" t="s">
        <v>270</v>
      </c>
      <c r="C44" s="284" t="s">
        <v>101</v>
      </c>
      <c r="D44" s="282" t="s">
        <v>281</v>
      </c>
      <c r="E44" s="173">
        <v>82</v>
      </c>
      <c r="F44" s="173">
        <v>85</v>
      </c>
      <c r="G44" s="40">
        <v>79</v>
      </c>
      <c r="H44" s="41">
        <f t="shared" si="0"/>
        <v>246</v>
      </c>
      <c r="I44" s="41"/>
      <c r="J44" s="62"/>
      <c r="K44" s="6"/>
      <c r="L44" s="175"/>
    </row>
    <row r="45" spans="1:12" ht="18" customHeight="1">
      <c r="A45" s="283"/>
      <c r="B45" s="188"/>
      <c r="C45" s="284"/>
      <c r="D45" s="282"/>
      <c r="E45" s="173">
        <v>77</v>
      </c>
      <c r="F45" s="173">
        <v>91</v>
      </c>
      <c r="G45" s="40">
        <v>94</v>
      </c>
      <c r="H45" s="41">
        <f t="shared" si="0"/>
        <v>262</v>
      </c>
      <c r="I45" s="41">
        <f>SUM(H44:H45)</f>
        <v>508</v>
      </c>
      <c r="J45" s="180" t="s">
        <v>11</v>
      </c>
      <c r="K45" s="4" t="str">
        <f>IF(OR(AND(I45&gt;0,I45&lt;555),I45=0,I45=554),"-",IF(OR(AND(I45&gt;554,I45&lt;562),I45=555,I45=561),"2",IF(OR(AND(I45&gt;561, I45&lt;562),I45=562,I45=569),"1",IF(OR(AND(I45&gt;569,I45&lt;580), I45=570,I45=579),"КМС",IF(OR(AND(I45&gt;579,I45&lt;601),I45=580,I45=600),"МС",)))))</f>
        <v>-</v>
      </c>
      <c r="L45" s="175" t="s">
        <v>3</v>
      </c>
    </row>
    <row r="46" spans="1:12" ht="18" customHeight="1">
      <c r="A46" s="190"/>
      <c r="B46" s="188"/>
      <c r="C46" s="191"/>
      <c r="D46" s="181"/>
      <c r="E46" s="173"/>
      <c r="F46" s="173"/>
      <c r="G46" s="40"/>
      <c r="H46" s="41"/>
      <c r="I46" s="41"/>
      <c r="J46" s="180"/>
      <c r="K46" s="4"/>
      <c r="L46" s="175"/>
    </row>
    <row r="47" spans="1:12" ht="18" customHeight="1">
      <c r="A47" s="190"/>
      <c r="B47" s="188"/>
      <c r="C47" s="191"/>
      <c r="D47" s="181"/>
      <c r="E47" s="173"/>
      <c r="F47" s="173"/>
      <c r="G47" s="40"/>
      <c r="H47" s="41"/>
      <c r="I47" s="41"/>
      <c r="J47" s="180"/>
      <c r="K47" s="4"/>
      <c r="L47" s="175"/>
    </row>
    <row r="48" spans="1:12" ht="18" customHeight="1">
      <c r="A48" s="190"/>
      <c r="B48" s="188"/>
      <c r="C48" s="191"/>
      <c r="D48" s="181"/>
      <c r="E48" s="173"/>
      <c r="F48" s="173"/>
      <c r="G48" s="40"/>
      <c r="H48" s="41"/>
      <c r="I48" s="51" t="s">
        <v>353</v>
      </c>
      <c r="J48" s="180"/>
      <c r="K48" s="4"/>
      <c r="L48" s="175"/>
    </row>
    <row r="49" spans="1:12" ht="18" customHeight="1">
      <c r="A49" s="190"/>
      <c r="B49" s="188"/>
      <c r="C49" s="191"/>
      <c r="D49" s="181"/>
      <c r="E49" s="173"/>
      <c r="F49" s="173"/>
      <c r="G49" s="40"/>
      <c r="H49" s="41"/>
      <c r="I49" s="41"/>
      <c r="J49" s="180"/>
      <c r="K49" s="4"/>
      <c r="L49" s="175"/>
    </row>
    <row r="50" spans="1:12" ht="18" customHeight="1">
      <c r="A50" s="283">
        <v>20</v>
      </c>
      <c r="B50" s="187" t="s">
        <v>271</v>
      </c>
      <c r="C50" s="284" t="s">
        <v>95</v>
      </c>
      <c r="D50" s="282" t="s">
        <v>282</v>
      </c>
      <c r="E50" s="173">
        <v>63</v>
      </c>
      <c r="F50" s="173">
        <v>86</v>
      </c>
      <c r="G50" s="40">
        <v>86</v>
      </c>
      <c r="H50" s="41">
        <f t="shared" ref="H50:H59" si="1">SUM(E50:G50)</f>
        <v>235</v>
      </c>
      <c r="I50" s="41"/>
      <c r="J50" s="62"/>
      <c r="K50" s="6"/>
      <c r="L50" s="175"/>
    </row>
    <row r="51" spans="1:12" ht="18" customHeight="1">
      <c r="A51" s="283"/>
      <c r="B51" s="188"/>
      <c r="C51" s="284"/>
      <c r="D51" s="282"/>
      <c r="E51" s="173">
        <v>90</v>
      </c>
      <c r="F51" s="173">
        <v>83</v>
      </c>
      <c r="G51" s="40">
        <v>89</v>
      </c>
      <c r="H51" s="41">
        <f t="shared" si="1"/>
        <v>262</v>
      </c>
      <c r="I51" s="41">
        <f>SUM(H50:H51)</f>
        <v>497</v>
      </c>
      <c r="J51" s="180" t="s">
        <v>15</v>
      </c>
      <c r="K51" s="4" t="str">
        <f>IF(OR(AND(I51&gt;0,I51&lt;555),I51=0,I51=554),"-",IF(OR(AND(I51&gt;554,I51&lt;562),I51=555,I51=561),"2",IF(OR(AND(I51&gt;561, I51&lt;562),I51=562,I51=569),"1",IF(OR(AND(I51&gt;569,I51&lt;580), I51=570,I51=579),"КМС",IF(OR(AND(I51&gt;579,I51&lt;601),I51=580,I51=600),"МС",)))))</f>
        <v>-</v>
      </c>
      <c r="L51" s="175" t="s">
        <v>3</v>
      </c>
    </row>
    <row r="52" spans="1:12" ht="18" customHeight="1">
      <c r="A52" s="283">
        <v>21</v>
      </c>
      <c r="B52" s="187" t="s">
        <v>161</v>
      </c>
      <c r="C52" s="284" t="s">
        <v>46</v>
      </c>
      <c r="D52" s="282" t="s">
        <v>147</v>
      </c>
      <c r="E52" s="173">
        <v>86</v>
      </c>
      <c r="F52" s="173">
        <v>85</v>
      </c>
      <c r="G52" s="40">
        <v>90</v>
      </c>
      <c r="H52" s="41">
        <f t="shared" si="1"/>
        <v>261</v>
      </c>
      <c r="I52" s="41"/>
      <c r="J52" s="62"/>
      <c r="K52" s="6"/>
      <c r="L52" s="175"/>
    </row>
    <row r="53" spans="1:12" ht="18" customHeight="1">
      <c r="A53" s="283"/>
      <c r="B53" s="188"/>
      <c r="C53" s="284"/>
      <c r="D53" s="282"/>
      <c r="E53" s="189" t="s">
        <v>352</v>
      </c>
      <c r="G53" s="40"/>
      <c r="H53" s="41">
        <f t="shared" si="1"/>
        <v>0</v>
      </c>
      <c r="I53" s="41">
        <f>SUM(H52:H53)</f>
        <v>261</v>
      </c>
      <c r="J53" s="180" t="s">
        <v>13</v>
      </c>
      <c r="K53" s="4" t="str">
        <f>IF(OR(AND(I53&gt;0,I53&lt;555),I53=0,I53=554),"-",IF(OR(AND(I53&gt;554,I53&lt;562),I53=555,I53=561),"2",IF(OR(AND(I53&gt;561, I53&lt;562),I53=562,I53=569),"1",IF(OR(AND(I53&gt;569,I53&lt;580), I53=570,I53=579),"КМС",IF(OR(AND(I53&gt;579,I53&lt;601),I53=580,I53=600),"МС",)))))</f>
        <v>-</v>
      </c>
      <c r="L53" s="175" t="s">
        <v>3</v>
      </c>
    </row>
    <row r="54" spans="1:12" ht="18" customHeight="1">
      <c r="A54" s="283">
        <v>22</v>
      </c>
      <c r="B54" s="187" t="s">
        <v>278</v>
      </c>
      <c r="C54" s="284" t="s">
        <v>286</v>
      </c>
      <c r="D54" s="282" t="s">
        <v>147</v>
      </c>
      <c r="E54" s="173">
        <v>78</v>
      </c>
      <c r="F54" s="173">
        <v>76</v>
      </c>
      <c r="G54" s="40">
        <v>94</v>
      </c>
      <c r="H54" s="41">
        <f t="shared" si="1"/>
        <v>248</v>
      </c>
      <c r="I54" s="41"/>
      <c r="J54" s="62"/>
      <c r="K54" s="4"/>
      <c r="L54" s="175"/>
    </row>
    <row r="55" spans="1:12" ht="18" customHeight="1">
      <c r="A55" s="283"/>
      <c r="B55" s="188"/>
      <c r="C55" s="284"/>
      <c r="D55" s="282"/>
      <c r="E55" s="189" t="s">
        <v>352</v>
      </c>
      <c r="F55" s="173"/>
      <c r="G55" s="40"/>
      <c r="H55" s="41">
        <f t="shared" si="1"/>
        <v>0</v>
      </c>
      <c r="I55" s="41">
        <f>SUM(H54:H55)</f>
        <v>248</v>
      </c>
      <c r="J55" s="180" t="s">
        <v>15</v>
      </c>
      <c r="K55" s="4" t="str">
        <f>IF(OR(AND(I55&gt;0,I55&lt;555),I55=0,I55=554),"-",IF(OR(AND(I55&gt;554,I55&lt;562),I55=555,I55=561),"2",IF(OR(AND(I55&gt;561, I55&lt;562),I55=562,I55=569),"1",IF(OR(AND(I55&gt;569,I55&lt;580), I55=570,I55=579),"КМС",IF(OR(AND(I55&gt;579,I55&lt;601),I55=580,I55=600),"МС",)))))</f>
        <v>-</v>
      </c>
      <c r="L55" s="175" t="s">
        <v>3</v>
      </c>
    </row>
    <row r="56" spans="1:12" ht="18" customHeight="1">
      <c r="A56" s="283">
        <v>23</v>
      </c>
      <c r="B56" s="187" t="s">
        <v>276</v>
      </c>
      <c r="C56" s="284" t="s">
        <v>221</v>
      </c>
      <c r="D56" s="282" t="s">
        <v>89</v>
      </c>
      <c r="E56" s="173">
        <v>84</v>
      </c>
      <c r="F56" s="173">
        <v>79</v>
      </c>
      <c r="G56" s="40">
        <v>76</v>
      </c>
      <c r="H56" s="41">
        <f t="shared" si="1"/>
        <v>239</v>
      </c>
      <c r="I56" s="41"/>
      <c r="J56" s="62"/>
      <c r="K56" s="6"/>
      <c r="L56" s="175"/>
    </row>
    <row r="57" spans="1:12" ht="18" customHeight="1">
      <c r="A57" s="283"/>
      <c r="B57" s="188"/>
      <c r="C57" s="284"/>
      <c r="D57" s="282"/>
      <c r="E57" s="189" t="s">
        <v>352</v>
      </c>
      <c r="F57" s="173"/>
      <c r="G57" s="40"/>
      <c r="H57" s="41">
        <f t="shared" si="1"/>
        <v>0</v>
      </c>
      <c r="I57" s="41">
        <f>SUM(H56:H57)</f>
        <v>239</v>
      </c>
      <c r="J57" s="180" t="s">
        <v>17</v>
      </c>
      <c r="K57" s="4" t="str">
        <f>IF(OR(AND(I57&gt;0,I57&lt;555),I57=0,I57=554),"-",IF(OR(AND(I57&gt;554,I57&lt;562),I57=555,I57=561),"2",IF(OR(AND(I57&gt;561, I57&lt;562),I57=562,I57=569),"1",IF(OR(AND(I57&gt;569,I57&lt;580), I57=570,I57=579),"КМС",IF(OR(AND(I57&gt;579,I57&lt;601),I57=580,I57=600),"МС",)))))</f>
        <v>-</v>
      </c>
      <c r="L57" s="175" t="s">
        <v>75</v>
      </c>
    </row>
    <row r="58" spans="1:12" ht="18" customHeight="1">
      <c r="A58" s="283">
        <v>24</v>
      </c>
      <c r="B58" s="187" t="s">
        <v>273</v>
      </c>
      <c r="C58" s="284" t="s">
        <v>95</v>
      </c>
      <c r="D58" s="282" t="s">
        <v>243</v>
      </c>
      <c r="E58" s="6">
        <v>58</v>
      </c>
      <c r="F58" s="6">
        <v>85</v>
      </c>
      <c r="G58" s="42">
        <v>69</v>
      </c>
      <c r="H58" s="41">
        <f t="shared" si="1"/>
        <v>212</v>
      </c>
      <c r="I58" s="41"/>
      <c r="J58" s="62"/>
      <c r="K58" s="22"/>
      <c r="L58" s="175"/>
    </row>
    <row r="59" spans="1:12" ht="18" customHeight="1">
      <c r="A59" s="283"/>
      <c r="B59" s="188"/>
      <c r="C59" s="284"/>
      <c r="D59" s="282"/>
      <c r="E59" s="189" t="s">
        <v>352</v>
      </c>
      <c r="F59" s="173"/>
      <c r="G59" s="173"/>
      <c r="H59" s="41">
        <f t="shared" si="1"/>
        <v>0</v>
      </c>
      <c r="I59" s="41">
        <f>SUM(H58:H59)</f>
        <v>212</v>
      </c>
      <c r="J59" s="180" t="s">
        <v>18</v>
      </c>
      <c r="K59" s="4" t="str">
        <f>IF(OR(AND(I59&gt;0,I59&lt;555),I59=0,I59=554),"-",IF(OR(AND(I59&gt;554,I59&lt;562),I59=555,I59=561),"2",IF(OR(AND(I59&gt;561, I59&lt;562),I59=562,I59=569),"1",IF(OR(AND(I59&gt;569,I59&lt;580), I59=570,I59=579),"КМС",IF(OR(AND(I59&gt;579,I59&lt;601),I59=580,I59=600),"МС",)))))</f>
        <v>-</v>
      </c>
      <c r="L59" s="175" t="s">
        <v>3</v>
      </c>
    </row>
    <row r="60" spans="1:12" ht="15" customHeight="1">
      <c r="A60" s="13"/>
      <c r="B60" s="7"/>
      <c r="C60" s="115"/>
      <c r="D60" s="44"/>
      <c r="E60" s="12"/>
      <c r="F60" s="12"/>
      <c r="G60" s="18"/>
      <c r="H60" s="18"/>
      <c r="I60" s="10"/>
      <c r="J60" s="26"/>
      <c r="K60" s="12"/>
      <c r="L60" s="52"/>
    </row>
    <row r="61" spans="1:12" ht="15" customHeight="1">
      <c r="A61" s="10"/>
      <c r="B61" s="7"/>
      <c r="C61" s="271" t="s">
        <v>292</v>
      </c>
      <c r="D61" s="271"/>
      <c r="E61" s="271"/>
      <c r="F61" s="271"/>
      <c r="G61" s="271"/>
      <c r="H61" s="18"/>
      <c r="I61" s="10"/>
      <c r="J61" s="26"/>
      <c r="K61" s="12"/>
      <c r="L61" s="52"/>
    </row>
    <row r="62" spans="1:12" ht="4.5" customHeight="1">
      <c r="A62" s="10"/>
      <c r="B62" s="7"/>
      <c r="C62" s="135"/>
      <c r="D62" s="135"/>
      <c r="E62" s="135"/>
      <c r="F62" s="135"/>
      <c r="G62" s="135"/>
      <c r="H62" s="18"/>
      <c r="I62" s="10"/>
      <c r="J62" s="26"/>
      <c r="K62" s="12"/>
      <c r="L62" s="52"/>
    </row>
    <row r="63" spans="1:12" ht="21" customHeight="1">
      <c r="A63" s="131"/>
      <c r="B63" s="184" t="s">
        <v>354</v>
      </c>
      <c r="D63" s="192" t="s">
        <v>355</v>
      </c>
      <c r="E63" s="131"/>
      <c r="F63" s="131"/>
      <c r="G63" s="134"/>
      <c r="H63" s="134"/>
      <c r="I63" s="131">
        <v>35</v>
      </c>
      <c r="J63" s="26"/>
      <c r="K63" s="12"/>
      <c r="L63" s="52"/>
    </row>
    <row r="64" spans="1:12" ht="22.5" customHeight="1">
      <c r="A64" s="131"/>
      <c r="B64" s="184" t="s">
        <v>153</v>
      </c>
      <c r="D64" s="124" t="s">
        <v>356</v>
      </c>
      <c r="E64" s="131"/>
      <c r="F64" s="131"/>
      <c r="G64" s="134"/>
      <c r="H64" s="134"/>
      <c r="I64" s="131">
        <v>23</v>
      </c>
      <c r="J64" s="26"/>
      <c r="K64" s="12"/>
      <c r="L64" s="52"/>
    </row>
    <row r="65" spans="1:12" ht="15" customHeight="1">
      <c r="A65" s="13"/>
      <c r="B65" s="7"/>
      <c r="C65" s="115"/>
      <c r="D65" s="44"/>
      <c r="E65" s="12"/>
      <c r="F65" s="12"/>
      <c r="G65" s="18"/>
      <c r="H65" s="18"/>
      <c r="I65" s="10"/>
      <c r="J65" s="26"/>
      <c r="K65" s="12"/>
      <c r="L65" s="52"/>
    </row>
    <row r="66" spans="1:12" ht="15" customHeight="1">
      <c r="A66" s="13"/>
      <c r="B66" s="7"/>
      <c r="C66" s="115"/>
      <c r="D66" s="44"/>
      <c r="E66" s="12"/>
      <c r="F66" s="12"/>
      <c r="G66" s="18"/>
      <c r="H66" s="18"/>
      <c r="I66" s="10"/>
      <c r="J66" s="26"/>
      <c r="K66" s="12"/>
      <c r="L66" s="52"/>
    </row>
    <row r="67" spans="1:12" ht="15" customHeight="1">
      <c r="A67" s="13"/>
      <c r="B67" s="121" t="s">
        <v>138</v>
      </c>
      <c r="C67" s="121"/>
      <c r="D67" s="121"/>
      <c r="E67" s="121"/>
      <c r="F67" s="122"/>
      <c r="G67" s="122"/>
      <c r="H67" s="123" t="s">
        <v>199</v>
      </c>
      <c r="I67" s="122"/>
      <c r="J67" s="122"/>
      <c r="K67" s="12"/>
      <c r="L67" s="52"/>
    </row>
    <row r="68" spans="1:12" ht="15" customHeight="1">
      <c r="A68" s="13"/>
      <c r="B68" s="122"/>
      <c r="C68" s="122"/>
      <c r="D68" s="122"/>
      <c r="E68" s="122"/>
      <c r="F68" s="122"/>
      <c r="G68" s="122"/>
      <c r="H68" s="123"/>
      <c r="I68" s="122"/>
      <c r="J68" s="122"/>
      <c r="K68" s="12"/>
      <c r="L68" s="52"/>
    </row>
    <row r="69" spans="1:12" ht="15" customHeight="1">
      <c r="A69" s="13"/>
      <c r="B69" s="124" t="s">
        <v>287</v>
      </c>
      <c r="C69" s="125"/>
      <c r="D69" s="125"/>
      <c r="E69" s="125"/>
      <c r="F69" s="125"/>
      <c r="G69" s="126"/>
      <c r="H69" s="123" t="s">
        <v>140</v>
      </c>
      <c r="I69" s="127"/>
      <c r="J69" s="127"/>
      <c r="K69" s="12"/>
      <c r="L69" s="52"/>
    </row>
    <row r="70" spans="1:12" ht="15" customHeight="1">
      <c r="A70" s="13"/>
      <c r="B70" s="7"/>
      <c r="C70" s="115"/>
      <c r="D70" s="44"/>
      <c r="E70" s="12"/>
      <c r="F70" s="12"/>
      <c r="G70" s="18"/>
      <c r="H70" s="18"/>
      <c r="I70" s="10"/>
      <c r="J70" s="26"/>
      <c r="K70" s="12"/>
      <c r="L70" s="52"/>
    </row>
    <row r="71" spans="1:12" ht="15" customHeight="1">
      <c r="A71" s="13"/>
      <c r="B71" s="7"/>
      <c r="C71" s="157"/>
      <c r="D71" s="44"/>
      <c r="E71" s="12"/>
      <c r="F71" s="12"/>
      <c r="G71" s="18"/>
      <c r="H71" s="18"/>
      <c r="I71" s="10"/>
      <c r="J71" s="26"/>
      <c r="K71" s="12"/>
      <c r="L71" s="52"/>
    </row>
    <row r="72" spans="1:12" ht="15" customHeight="1">
      <c r="A72" s="13"/>
      <c r="B72" s="7"/>
      <c r="C72" s="115"/>
      <c r="D72" s="44"/>
      <c r="E72" s="12"/>
      <c r="F72" s="12"/>
      <c r="G72" s="18"/>
      <c r="H72" s="18"/>
      <c r="I72" s="10"/>
      <c r="J72" s="26"/>
      <c r="K72" s="12"/>
      <c r="L72" s="52"/>
    </row>
    <row r="73" spans="1:12" ht="14.25" customHeight="1"/>
    <row r="74" spans="1:12" ht="14.25" customHeight="1"/>
  </sheetData>
  <sortState ref="B8:M55">
    <sortCondition descending="1" ref="M8:M55"/>
  </sortState>
  <mergeCells count="84">
    <mergeCell ref="C58:C59"/>
    <mergeCell ref="D58:D59"/>
    <mergeCell ref="C61:G61"/>
    <mergeCell ref="C10:C11"/>
    <mergeCell ref="A10:A11"/>
    <mergeCell ref="A16:A17"/>
    <mergeCell ref="A58:A59"/>
    <mergeCell ref="A54:A55"/>
    <mergeCell ref="C54:C55"/>
    <mergeCell ref="A42:A43"/>
    <mergeCell ref="C42:C43"/>
    <mergeCell ref="A34:A35"/>
    <mergeCell ref="D54:D55"/>
    <mergeCell ref="A56:A57"/>
    <mergeCell ref="C56:C57"/>
    <mergeCell ref="D56:D57"/>
    <mergeCell ref="A50:A51"/>
    <mergeCell ref="C50:C51"/>
    <mergeCell ref="D50:D51"/>
    <mergeCell ref="A52:A53"/>
    <mergeCell ref="C52:C53"/>
    <mergeCell ref="D52:D53"/>
    <mergeCell ref="D42:D43"/>
    <mergeCell ref="A44:A45"/>
    <mergeCell ref="C44:C45"/>
    <mergeCell ref="D44:D45"/>
    <mergeCell ref="A38:A39"/>
    <mergeCell ref="C38:C39"/>
    <mergeCell ref="D38:D39"/>
    <mergeCell ref="A40:A41"/>
    <mergeCell ref="C40:C41"/>
    <mergeCell ref="D40:D41"/>
    <mergeCell ref="A30:A31"/>
    <mergeCell ref="C30:C31"/>
    <mergeCell ref="D30:D31"/>
    <mergeCell ref="A32:A33"/>
    <mergeCell ref="C32:C33"/>
    <mergeCell ref="D32:D33"/>
    <mergeCell ref="C34:C35"/>
    <mergeCell ref="D34:D35"/>
    <mergeCell ref="A36:A37"/>
    <mergeCell ref="C36:C37"/>
    <mergeCell ref="D36:D37"/>
    <mergeCell ref="A22:A23"/>
    <mergeCell ref="C22:C23"/>
    <mergeCell ref="D22:D23"/>
    <mergeCell ref="A24:A25"/>
    <mergeCell ref="C24:C25"/>
    <mergeCell ref="D24:D25"/>
    <mergeCell ref="A26:A27"/>
    <mergeCell ref="C26:C27"/>
    <mergeCell ref="D26:D27"/>
    <mergeCell ref="A28:A29"/>
    <mergeCell ref="C28:C29"/>
    <mergeCell ref="D28:D29"/>
    <mergeCell ref="A14:A15"/>
    <mergeCell ref="C14:C15"/>
    <mergeCell ref="D14:D15"/>
    <mergeCell ref="A18:A19"/>
    <mergeCell ref="C18:C19"/>
    <mergeCell ref="D18:D19"/>
    <mergeCell ref="A20:A21"/>
    <mergeCell ref="C16:C17"/>
    <mergeCell ref="D16:D17"/>
    <mergeCell ref="C20:C21"/>
    <mergeCell ref="D20:D21"/>
    <mergeCell ref="L5:L7"/>
    <mergeCell ref="A8:A9"/>
    <mergeCell ref="C8:C9"/>
    <mergeCell ref="D8:D9"/>
    <mergeCell ref="A5:A7"/>
    <mergeCell ref="B5:B7"/>
    <mergeCell ref="C5:C7"/>
    <mergeCell ref="D5:D7"/>
    <mergeCell ref="E5:H6"/>
    <mergeCell ref="I5:J7"/>
    <mergeCell ref="A4:B4"/>
    <mergeCell ref="D10:D11"/>
    <mergeCell ref="B1:K1"/>
    <mergeCell ref="A12:A13"/>
    <mergeCell ref="C12:C13"/>
    <mergeCell ref="D12:D13"/>
    <mergeCell ref="K5:K7"/>
    <mergeCell ref="A2:K2"/>
  </mergeCells>
  <pageMargins left="0.27559055118110237" right="0" top="0" bottom="0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29"/>
  <sheetViews>
    <sheetView topLeftCell="A40" zoomScale="120" zoomScaleNormal="120" zoomScaleSheetLayoutView="100" workbookViewId="0">
      <selection activeCell="D40" sqref="D40"/>
    </sheetView>
  </sheetViews>
  <sheetFormatPr defaultRowHeight="12.75"/>
  <cols>
    <col min="1" max="1" width="4.28515625" customWidth="1"/>
    <col min="2" max="2" width="26.42578125" customWidth="1"/>
    <col min="3" max="3" width="6" customWidth="1"/>
    <col min="4" max="4" width="17.5703125" customWidth="1"/>
    <col min="5" max="5" width="6.42578125" customWidth="1"/>
    <col min="6" max="6" width="6.5703125" customWidth="1"/>
    <col min="7" max="7" width="7.140625" customWidth="1"/>
    <col min="8" max="8" width="5.7109375" customWidth="1"/>
    <col min="9" max="9" width="4.140625" customWidth="1"/>
    <col min="10" max="10" width="6.28515625" customWidth="1"/>
    <col min="11" max="11" width="5.7109375" customWidth="1"/>
    <col min="12" max="12" width="5.140625" customWidth="1"/>
    <col min="13" max="13" width="7.7109375" customWidth="1"/>
  </cols>
  <sheetData>
    <row r="1" spans="1:12" ht="27.75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244"/>
      <c r="L1" s="10"/>
    </row>
    <row r="2" spans="1:12" ht="17.25" customHeight="1">
      <c r="A2" s="245" t="s">
        <v>351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0"/>
    </row>
    <row r="3" spans="1:12" ht="14.25" customHeight="1">
      <c r="A3" s="28" t="s">
        <v>227</v>
      </c>
    </row>
    <row r="4" spans="1:12" ht="15.75" customHeight="1">
      <c r="A4" s="270">
        <v>44502</v>
      </c>
      <c r="B4" s="270"/>
      <c r="C4" s="15"/>
      <c r="D4" s="15"/>
      <c r="E4" s="15"/>
      <c r="F4" s="15"/>
      <c r="G4" s="15"/>
      <c r="J4" t="s">
        <v>104</v>
      </c>
      <c r="L4" s="27"/>
    </row>
    <row r="5" spans="1:12" ht="8.25" customHeight="1">
      <c r="A5" s="246" t="s">
        <v>6</v>
      </c>
      <c r="B5" s="246" t="s">
        <v>0</v>
      </c>
      <c r="C5" s="287" t="s">
        <v>74</v>
      </c>
      <c r="D5" s="252" t="s">
        <v>4</v>
      </c>
      <c r="E5" s="255" t="s">
        <v>8</v>
      </c>
      <c r="F5" s="256"/>
      <c r="G5" s="257"/>
      <c r="H5" s="261" t="s">
        <v>5</v>
      </c>
      <c r="I5" s="262"/>
      <c r="J5" s="290" t="s">
        <v>7</v>
      </c>
      <c r="K5" s="275" t="s">
        <v>39</v>
      </c>
      <c r="L5" s="27"/>
    </row>
    <row r="6" spans="1:12" ht="9" customHeight="1">
      <c r="A6" s="247"/>
      <c r="B6" s="247"/>
      <c r="C6" s="288"/>
      <c r="D6" s="253"/>
      <c r="E6" s="258"/>
      <c r="F6" s="259"/>
      <c r="G6" s="260"/>
      <c r="H6" s="263"/>
      <c r="I6" s="264"/>
      <c r="J6" s="291"/>
      <c r="K6" s="276"/>
      <c r="L6" s="27"/>
    </row>
    <row r="7" spans="1:12" ht="15.75" customHeight="1">
      <c r="A7" s="248"/>
      <c r="B7" s="248"/>
      <c r="C7" s="289"/>
      <c r="D7" s="254"/>
      <c r="E7" s="31">
        <v>1</v>
      </c>
      <c r="F7" s="31">
        <v>2</v>
      </c>
      <c r="G7" s="31">
        <v>3</v>
      </c>
      <c r="H7" s="265"/>
      <c r="I7" s="266"/>
      <c r="J7" s="292"/>
      <c r="K7" s="277"/>
      <c r="L7" s="27"/>
    </row>
    <row r="8" spans="1:12" ht="30.75" customHeight="1">
      <c r="A8" s="173">
        <v>1</v>
      </c>
      <c r="B8" s="57" t="s">
        <v>50</v>
      </c>
      <c r="C8" s="84" t="s">
        <v>40</v>
      </c>
      <c r="D8" s="64" t="s">
        <v>310</v>
      </c>
      <c r="E8" s="12">
        <v>97</v>
      </c>
      <c r="F8" s="12">
        <v>99</v>
      </c>
      <c r="G8" s="18">
        <v>97</v>
      </c>
      <c r="H8" s="18">
        <f t="shared" ref="H8:H34" si="0">E8+F8+G8</f>
        <v>293</v>
      </c>
      <c r="I8" s="51" t="s">
        <v>23</v>
      </c>
      <c r="J8" s="12" t="str">
        <f>IF(OR(AND(H8&gt;0, H8&lt;265), H8=0, H8=264),"-",IF(OR(AND(H8&gt;264,H8&lt;270),H8=265,H8=269),"юн",IF(OR(AND(H8&gt;269,H8&lt;278),H8=270,H8=277),"3",IF(OR(AND(H8&gt;277,H8&lt;286),H8=278,H8=285),"2",IF(OR(AND(H8&gt;285,H8&lt;290),H8=286,H8=289),"1",IF(OR(AND(H8&gt;289,H8&lt;295),H8=290,H8=294),"КМС",IF(OR(AND(H8&gt;294,H8&lt;301),H8=295, H8=600),"МС",)))))))</f>
        <v>КМС</v>
      </c>
      <c r="K8" s="10" t="s">
        <v>77</v>
      </c>
      <c r="L8" s="27"/>
    </row>
    <row r="9" spans="1:12" ht="24.95" customHeight="1">
      <c r="A9" s="173">
        <v>2</v>
      </c>
      <c r="B9" s="57" t="s">
        <v>35</v>
      </c>
      <c r="C9" s="84" t="s">
        <v>166</v>
      </c>
      <c r="D9" s="64" t="s">
        <v>47</v>
      </c>
      <c r="E9" s="12">
        <v>98</v>
      </c>
      <c r="F9" s="12">
        <v>98</v>
      </c>
      <c r="G9" s="18">
        <v>96</v>
      </c>
      <c r="H9" s="18">
        <f t="shared" si="0"/>
        <v>292</v>
      </c>
      <c r="I9" s="51" t="s">
        <v>23</v>
      </c>
      <c r="J9" s="12" t="str">
        <f t="shared" ref="J9:J34" si="1">IF(OR(AND(H9&gt;0, H9&lt;265), H9=0, H9=264),"-",IF(OR(AND(H9&gt;264,H9&lt;270),H9=265,H9=269),"юн",IF(OR(AND(H9&gt;269,H9&lt;278),H9=270,H9=277),"3",IF(OR(AND(H9&gt;277,H9&lt;286),H9=278,H9=285),"2",IF(OR(AND(H9&gt;285,H9&lt;290),H9=286,H9=289),"1",IF(OR(AND(H9&gt;289,H9&lt;295),H9=290,H9=294),"КМС",IF(OR(AND(H9&gt;294,H9&lt;301),H9=295, H9=600),"МС",)))))))</f>
        <v>КМС</v>
      </c>
      <c r="K9" s="10" t="s">
        <v>204</v>
      </c>
      <c r="L9" s="27"/>
    </row>
    <row r="10" spans="1:12" ht="24.95" customHeight="1">
      <c r="A10" s="173">
        <v>3</v>
      </c>
      <c r="B10" s="57" t="s">
        <v>43</v>
      </c>
      <c r="C10" s="84" t="s">
        <v>166</v>
      </c>
      <c r="D10" s="64" t="s">
        <v>261</v>
      </c>
      <c r="E10" s="12">
        <v>99</v>
      </c>
      <c r="F10" s="12">
        <v>97</v>
      </c>
      <c r="G10" s="18">
        <v>95</v>
      </c>
      <c r="H10" s="18">
        <f t="shared" si="0"/>
        <v>291</v>
      </c>
      <c r="I10" s="51" t="s">
        <v>76</v>
      </c>
      <c r="J10" s="12" t="str">
        <f t="shared" si="1"/>
        <v>КМС</v>
      </c>
      <c r="K10" s="10" t="s">
        <v>75</v>
      </c>
      <c r="L10" s="27"/>
    </row>
    <row r="11" spans="1:12" ht="24.95" customHeight="1">
      <c r="A11" s="173">
        <v>4</v>
      </c>
      <c r="B11" s="57" t="s">
        <v>66</v>
      </c>
      <c r="C11" s="84" t="s">
        <v>44</v>
      </c>
      <c r="D11" s="64" t="s">
        <v>261</v>
      </c>
      <c r="E11" s="12">
        <v>99</v>
      </c>
      <c r="F11" s="12">
        <v>96</v>
      </c>
      <c r="G11" s="18">
        <v>96</v>
      </c>
      <c r="H11" s="18">
        <f t="shared" si="0"/>
        <v>291</v>
      </c>
      <c r="I11" s="51" t="s">
        <v>22</v>
      </c>
      <c r="J11" s="12" t="str">
        <f t="shared" si="1"/>
        <v>КМС</v>
      </c>
      <c r="K11" s="10" t="s">
        <v>75</v>
      </c>
      <c r="L11" s="27"/>
    </row>
    <row r="12" spans="1:12" ht="24.95" customHeight="1">
      <c r="A12" s="173">
        <v>5</v>
      </c>
      <c r="B12" s="57" t="s">
        <v>60</v>
      </c>
      <c r="C12" s="84" t="s">
        <v>80</v>
      </c>
      <c r="D12" s="64" t="s">
        <v>261</v>
      </c>
      <c r="E12" s="12">
        <v>95</v>
      </c>
      <c r="F12" s="12">
        <v>98</v>
      </c>
      <c r="G12" s="18">
        <v>97</v>
      </c>
      <c r="H12" s="18">
        <f t="shared" si="0"/>
        <v>290</v>
      </c>
      <c r="I12" s="51" t="s">
        <v>23</v>
      </c>
      <c r="J12" s="12" t="str">
        <f t="shared" si="1"/>
        <v>КМС</v>
      </c>
      <c r="K12" s="10">
        <v>16</v>
      </c>
      <c r="L12" s="27"/>
    </row>
    <row r="13" spans="1:12" ht="24.95" customHeight="1">
      <c r="A13" s="173">
        <v>6</v>
      </c>
      <c r="B13" s="57" t="s">
        <v>56</v>
      </c>
      <c r="C13" s="84" t="s">
        <v>80</v>
      </c>
      <c r="D13" s="64" t="s">
        <v>332</v>
      </c>
      <c r="E13" s="12">
        <v>94</v>
      </c>
      <c r="F13" s="12">
        <v>100</v>
      </c>
      <c r="G13" s="18">
        <v>96</v>
      </c>
      <c r="H13" s="18">
        <f t="shared" si="0"/>
        <v>290</v>
      </c>
      <c r="I13" s="51" t="s">
        <v>10</v>
      </c>
      <c r="J13" s="12" t="str">
        <f t="shared" si="1"/>
        <v>КМС</v>
      </c>
      <c r="K13" s="10">
        <v>13</v>
      </c>
      <c r="L13" s="27"/>
    </row>
    <row r="14" spans="1:12" ht="24.95" customHeight="1">
      <c r="A14" s="173">
        <v>7</v>
      </c>
      <c r="B14" s="57" t="s">
        <v>171</v>
      </c>
      <c r="C14" s="84" t="s">
        <v>166</v>
      </c>
      <c r="D14" s="64" t="s">
        <v>47</v>
      </c>
      <c r="E14" s="12">
        <v>97</v>
      </c>
      <c r="F14" s="12">
        <v>95</v>
      </c>
      <c r="G14" s="18">
        <v>98</v>
      </c>
      <c r="H14" s="18">
        <f t="shared" si="0"/>
        <v>290</v>
      </c>
      <c r="I14" s="51" t="s">
        <v>22</v>
      </c>
      <c r="J14" s="12" t="str">
        <f t="shared" si="1"/>
        <v>КМС</v>
      </c>
      <c r="K14" s="52" t="s">
        <v>178</v>
      </c>
      <c r="L14" s="27"/>
    </row>
    <row r="15" spans="1:12" ht="24.95" customHeight="1">
      <c r="A15" s="173">
        <v>8</v>
      </c>
      <c r="B15" s="57" t="s">
        <v>64</v>
      </c>
      <c r="C15" s="84" t="s">
        <v>166</v>
      </c>
      <c r="D15" s="64" t="s">
        <v>49</v>
      </c>
      <c r="E15" s="12">
        <v>98</v>
      </c>
      <c r="F15" s="12">
        <v>94</v>
      </c>
      <c r="G15" s="18">
        <v>97</v>
      </c>
      <c r="H15" s="18">
        <f t="shared" si="0"/>
        <v>289</v>
      </c>
      <c r="I15" s="51" t="s">
        <v>23</v>
      </c>
      <c r="J15" s="12" t="str">
        <f t="shared" si="1"/>
        <v>1</v>
      </c>
      <c r="K15" s="52" t="s">
        <v>78</v>
      </c>
      <c r="L15" s="27"/>
    </row>
    <row r="16" spans="1:12" ht="24.95" customHeight="1">
      <c r="A16" s="173">
        <v>9</v>
      </c>
      <c r="B16" s="57" t="s">
        <v>134</v>
      </c>
      <c r="C16" s="84" t="s">
        <v>166</v>
      </c>
      <c r="D16" s="64" t="s">
        <v>53</v>
      </c>
      <c r="E16" s="12">
        <v>97</v>
      </c>
      <c r="F16" s="12">
        <v>97</v>
      </c>
      <c r="G16" s="18">
        <v>95</v>
      </c>
      <c r="H16" s="18">
        <f t="shared" si="0"/>
        <v>289</v>
      </c>
      <c r="I16" s="51" t="s">
        <v>10</v>
      </c>
      <c r="J16" s="12" t="str">
        <f t="shared" si="1"/>
        <v>1</v>
      </c>
      <c r="K16" s="10">
        <v>7</v>
      </c>
      <c r="L16" s="27"/>
    </row>
    <row r="17" spans="1:12" ht="24.95" customHeight="1">
      <c r="A17" s="173">
        <v>10</v>
      </c>
      <c r="B17" s="57" t="s">
        <v>324</v>
      </c>
      <c r="C17" s="84" t="s">
        <v>80</v>
      </c>
      <c r="D17" s="64" t="s">
        <v>167</v>
      </c>
      <c r="E17" s="12">
        <v>98</v>
      </c>
      <c r="F17" s="12">
        <v>94</v>
      </c>
      <c r="G17" s="18">
        <v>97</v>
      </c>
      <c r="H17" s="18">
        <f t="shared" si="0"/>
        <v>289</v>
      </c>
      <c r="I17" s="51" t="s">
        <v>22</v>
      </c>
      <c r="J17" s="12" t="str">
        <f t="shared" si="1"/>
        <v>1</v>
      </c>
      <c r="K17" s="10">
        <v>5</v>
      </c>
      <c r="L17" s="27"/>
    </row>
    <row r="18" spans="1:12" ht="24.95" customHeight="1">
      <c r="A18" s="173">
        <v>11</v>
      </c>
      <c r="B18" s="57" t="s">
        <v>61</v>
      </c>
      <c r="C18" s="84" t="s">
        <v>80</v>
      </c>
      <c r="D18" s="64" t="s">
        <v>318</v>
      </c>
      <c r="E18" s="12">
        <v>96</v>
      </c>
      <c r="F18" s="12">
        <v>96</v>
      </c>
      <c r="G18" s="18">
        <v>96</v>
      </c>
      <c r="H18" s="18">
        <f t="shared" si="0"/>
        <v>288</v>
      </c>
      <c r="I18" s="51" t="s">
        <v>23</v>
      </c>
      <c r="J18" s="12" t="str">
        <f>IF(OR(AND(H18&gt;0, H18&lt;265), H18=0, H18=264),"-",IF(OR(AND(H18&gt;264,H18&lt;270),H18=265,H18=269),"юн",IF(OR(AND(H18&gt;269,H18&lt;278),H18=270,H18=277),"3",IF(OR(AND(H18&gt;277,H18&lt;286),H18=278,H18=285),"2",IF(OR(AND(H18&gt;285,H18&lt;290),H18=286,H18=289),"1",IF(OR(AND(H18&gt;289,H18&lt;295),H18=290,H18=294),"КМС",IF(OR(AND(H18&gt;294,H18&lt;301),H18=295, H18=600),"МС",)))))))</f>
        <v>1</v>
      </c>
      <c r="K18" s="10">
        <v>4</v>
      </c>
      <c r="L18" s="27"/>
    </row>
    <row r="19" spans="1:12" ht="24.95" customHeight="1">
      <c r="A19" s="173">
        <v>12</v>
      </c>
      <c r="B19" s="57" t="s">
        <v>48</v>
      </c>
      <c r="C19" s="84" t="s">
        <v>80</v>
      </c>
      <c r="D19" s="64" t="s">
        <v>310</v>
      </c>
      <c r="E19" s="12">
        <v>95</v>
      </c>
      <c r="F19" s="12">
        <v>95</v>
      </c>
      <c r="G19" s="18">
        <v>98</v>
      </c>
      <c r="H19" s="18">
        <f t="shared" si="0"/>
        <v>288</v>
      </c>
      <c r="I19" s="51" t="s">
        <v>26</v>
      </c>
      <c r="J19" s="12" t="str">
        <f t="shared" si="1"/>
        <v>1</v>
      </c>
      <c r="K19" s="10">
        <v>3</v>
      </c>
      <c r="L19" s="27"/>
    </row>
    <row r="20" spans="1:12" ht="24.95" customHeight="1">
      <c r="A20" s="173">
        <v>13</v>
      </c>
      <c r="B20" s="57" t="s">
        <v>326</v>
      </c>
      <c r="C20" s="84" t="s">
        <v>80</v>
      </c>
      <c r="D20" s="64" t="s">
        <v>36</v>
      </c>
      <c r="E20" s="12">
        <v>95</v>
      </c>
      <c r="F20" s="12">
        <v>96</v>
      </c>
      <c r="G20" s="18">
        <v>96</v>
      </c>
      <c r="H20" s="40">
        <f t="shared" si="0"/>
        <v>287</v>
      </c>
      <c r="I20" s="51" t="s">
        <v>23</v>
      </c>
      <c r="J20" s="12" t="str">
        <f t="shared" si="1"/>
        <v>1</v>
      </c>
      <c r="K20" s="10" t="s">
        <v>75</v>
      </c>
      <c r="L20" s="27"/>
    </row>
    <row r="21" spans="1:12" ht="24.95" customHeight="1">
      <c r="A21" s="173">
        <v>14</v>
      </c>
      <c r="B21" s="57" t="s">
        <v>165</v>
      </c>
      <c r="C21" s="84" t="s">
        <v>166</v>
      </c>
      <c r="D21" s="64" t="s">
        <v>49</v>
      </c>
      <c r="E21" s="12">
        <v>96</v>
      </c>
      <c r="F21" s="12">
        <v>97</v>
      </c>
      <c r="G21" s="18">
        <v>94</v>
      </c>
      <c r="H21" s="18">
        <f t="shared" si="0"/>
        <v>287</v>
      </c>
      <c r="I21" s="51" t="s">
        <v>26</v>
      </c>
      <c r="J21" s="12" t="str">
        <f t="shared" si="1"/>
        <v>1</v>
      </c>
      <c r="K21" s="10">
        <v>2</v>
      </c>
      <c r="L21" s="27"/>
    </row>
    <row r="22" spans="1:12" ht="24.95" customHeight="1">
      <c r="A22" s="173">
        <v>15</v>
      </c>
      <c r="B22" s="57" t="s">
        <v>97</v>
      </c>
      <c r="C22" s="84" t="s">
        <v>166</v>
      </c>
      <c r="D22" s="64" t="s">
        <v>310</v>
      </c>
      <c r="E22" s="12">
        <v>98</v>
      </c>
      <c r="F22" s="12">
        <v>96</v>
      </c>
      <c r="G22" s="18">
        <v>93</v>
      </c>
      <c r="H22" s="18">
        <f t="shared" si="0"/>
        <v>287</v>
      </c>
      <c r="I22" s="51" t="s">
        <v>22</v>
      </c>
      <c r="J22" s="12" t="str">
        <f t="shared" si="1"/>
        <v>1</v>
      </c>
      <c r="K22" s="10">
        <v>1</v>
      </c>
      <c r="L22" s="27"/>
    </row>
    <row r="23" spans="1:12" ht="24.95" customHeight="1">
      <c r="A23" s="173">
        <v>16</v>
      </c>
      <c r="B23" s="57" t="s">
        <v>163</v>
      </c>
      <c r="C23" s="84" t="s">
        <v>164</v>
      </c>
      <c r="D23" s="64" t="s">
        <v>57</v>
      </c>
      <c r="E23" s="12">
        <v>93</v>
      </c>
      <c r="F23" s="12">
        <v>97</v>
      </c>
      <c r="G23" s="18">
        <v>96</v>
      </c>
      <c r="H23" s="18">
        <f t="shared" si="0"/>
        <v>286</v>
      </c>
      <c r="I23" s="51" t="s">
        <v>14</v>
      </c>
      <c r="J23" s="12" t="str">
        <f t="shared" si="1"/>
        <v>1</v>
      </c>
      <c r="K23" s="10" t="s">
        <v>75</v>
      </c>
      <c r="L23" s="27"/>
    </row>
    <row r="24" spans="1:12" ht="24.95" customHeight="1">
      <c r="A24" s="173">
        <v>17</v>
      </c>
      <c r="B24" s="57" t="s">
        <v>58</v>
      </c>
      <c r="C24" s="84" t="s">
        <v>177</v>
      </c>
      <c r="D24" s="64" t="s">
        <v>36</v>
      </c>
      <c r="E24" s="12">
        <v>97</v>
      </c>
      <c r="F24" s="12">
        <v>92</v>
      </c>
      <c r="G24" s="18">
        <v>96</v>
      </c>
      <c r="H24" s="18">
        <f t="shared" si="0"/>
        <v>285</v>
      </c>
      <c r="I24" s="51" t="s">
        <v>10</v>
      </c>
      <c r="J24" s="12" t="str">
        <f t="shared" si="1"/>
        <v>2</v>
      </c>
      <c r="K24" s="10" t="s">
        <v>3</v>
      </c>
      <c r="L24" s="27"/>
    </row>
    <row r="25" spans="1:12" ht="24.95" customHeight="1">
      <c r="A25" s="173">
        <v>18</v>
      </c>
      <c r="B25" s="57" t="s">
        <v>174</v>
      </c>
      <c r="C25" s="84" t="s">
        <v>177</v>
      </c>
      <c r="D25" s="64" t="s">
        <v>334</v>
      </c>
      <c r="E25" s="12">
        <v>96</v>
      </c>
      <c r="F25" s="12">
        <v>93</v>
      </c>
      <c r="G25" s="18">
        <v>96</v>
      </c>
      <c r="H25" s="18">
        <f t="shared" si="0"/>
        <v>285</v>
      </c>
      <c r="I25" s="51" t="s">
        <v>26</v>
      </c>
      <c r="J25" s="12" t="str">
        <f t="shared" si="1"/>
        <v>2</v>
      </c>
      <c r="K25" s="10" t="s">
        <v>3</v>
      </c>
      <c r="L25" s="27"/>
    </row>
    <row r="26" spans="1:12" ht="24.95" customHeight="1">
      <c r="A26" s="173">
        <v>19</v>
      </c>
      <c r="B26" s="57" t="s">
        <v>202</v>
      </c>
      <c r="C26" s="84" t="s">
        <v>307</v>
      </c>
      <c r="D26" s="64" t="s">
        <v>36</v>
      </c>
      <c r="E26" s="12">
        <v>96</v>
      </c>
      <c r="F26" s="12">
        <v>96</v>
      </c>
      <c r="G26" s="18">
        <v>93</v>
      </c>
      <c r="H26" s="18">
        <f t="shared" si="0"/>
        <v>285</v>
      </c>
      <c r="I26" s="51" t="s">
        <v>14</v>
      </c>
      <c r="J26" s="12" t="str">
        <f t="shared" si="1"/>
        <v>2</v>
      </c>
      <c r="K26" s="10" t="s">
        <v>75</v>
      </c>
      <c r="L26" s="27"/>
    </row>
    <row r="27" spans="1:12" ht="33" customHeight="1">
      <c r="A27" s="173">
        <v>20</v>
      </c>
      <c r="B27" s="57" t="s">
        <v>168</v>
      </c>
      <c r="C27" s="84" t="s">
        <v>177</v>
      </c>
      <c r="D27" s="64" t="s">
        <v>47</v>
      </c>
      <c r="E27" s="12">
        <v>91</v>
      </c>
      <c r="F27" s="12">
        <v>98</v>
      </c>
      <c r="G27" s="18">
        <v>96</v>
      </c>
      <c r="H27" s="18">
        <f t="shared" si="0"/>
        <v>285</v>
      </c>
      <c r="I27" s="51" t="s">
        <v>9</v>
      </c>
      <c r="J27" s="12" t="str">
        <f>IF(OR(AND(H27&gt;0, H27&lt;265), H27=0, H27=264),"-",IF(OR(AND(H27&gt;264,H27&lt;270),H27=265,H27=269),"юн",IF(OR(AND(H27&gt;269,H27&lt;278),H27=270,H27=277),"3",IF(OR(AND(H27&gt;277,H27&lt;286),H27=278,H27=285),"2",IF(OR(AND(H27&gt;285,H27&lt;290),H27=286,H27=289),"1",IF(OR(AND(H27&gt;289,H27&lt;295),H27=290,H27=294),"КМС",IF(OR(AND(H27&gt;294,H27&lt;301),H27=295, H27=600),"МС",)))))))</f>
        <v>2</v>
      </c>
      <c r="K27" s="10" t="s">
        <v>3</v>
      </c>
      <c r="L27" s="27"/>
    </row>
    <row r="28" spans="1:12" ht="24.95" customHeight="1">
      <c r="A28" s="173">
        <v>21</v>
      </c>
      <c r="B28" s="57" t="s">
        <v>317</v>
      </c>
      <c r="C28" s="84" t="s">
        <v>95</v>
      </c>
      <c r="D28" s="64" t="s">
        <v>172</v>
      </c>
      <c r="E28" s="12">
        <v>93</v>
      </c>
      <c r="F28" s="12">
        <v>97</v>
      </c>
      <c r="G28" s="18">
        <v>94</v>
      </c>
      <c r="H28" s="18">
        <f t="shared" si="0"/>
        <v>284</v>
      </c>
      <c r="I28" s="51" t="s">
        <v>26</v>
      </c>
      <c r="J28" s="12" t="str">
        <f t="shared" si="1"/>
        <v>2</v>
      </c>
      <c r="K28" s="10" t="s">
        <v>3</v>
      </c>
      <c r="L28" s="27"/>
    </row>
    <row r="29" spans="1:12" ht="24.95" customHeight="1">
      <c r="A29" s="173">
        <v>22</v>
      </c>
      <c r="B29" s="57" t="s">
        <v>327</v>
      </c>
      <c r="C29" s="84" t="s">
        <v>328</v>
      </c>
      <c r="D29" s="64" t="s">
        <v>251</v>
      </c>
      <c r="E29" s="12">
        <v>96</v>
      </c>
      <c r="F29" s="12">
        <v>95</v>
      </c>
      <c r="G29" s="18">
        <v>93</v>
      </c>
      <c r="H29" s="18">
        <f t="shared" si="0"/>
        <v>284</v>
      </c>
      <c r="I29" s="51" t="s">
        <v>26</v>
      </c>
      <c r="J29" s="12" t="str">
        <f t="shared" si="1"/>
        <v>2</v>
      </c>
      <c r="K29" s="10" t="s">
        <v>3</v>
      </c>
      <c r="L29" s="27"/>
    </row>
    <row r="30" spans="1:12" ht="24.95" customHeight="1">
      <c r="A30" s="173">
        <v>23</v>
      </c>
      <c r="B30" s="57" t="s">
        <v>325</v>
      </c>
      <c r="C30" s="84" t="s">
        <v>101</v>
      </c>
      <c r="D30" s="64" t="s">
        <v>314</v>
      </c>
      <c r="E30" s="12">
        <v>95</v>
      </c>
      <c r="F30" s="12">
        <v>94</v>
      </c>
      <c r="G30" s="18">
        <v>95</v>
      </c>
      <c r="H30" s="18">
        <f t="shared" si="0"/>
        <v>284</v>
      </c>
      <c r="I30" s="51" t="s">
        <v>12</v>
      </c>
      <c r="J30" s="12" t="str">
        <f t="shared" si="1"/>
        <v>2</v>
      </c>
      <c r="K30" s="10" t="s">
        <v>75</v>
      </c>
      <c r="L30" s="27"/>
    </row>
    <row r="31" spans="1:12" ht="24.95" customHeight="1">
      <c r="A31" s="173">
        <v>24</v>
      </c>
      <c r="B31" s="57" t="s">
        <v>337</v>
      </c>
      <c r="C31" s="84" t="s">
        <v>95</v>
      </c>
      <c r="D31" s="64" t="s">
        <v>45</v>
      </c>
      <c r="E31" s="12">
        <v>97</v>
      </c>
      <c r="F31" s="12">
        <v>92</v>
      </c>
      <c r="G31" s="18">
        <v>93</v>
      </c>
      <c r="H31" s="18">
        <f t="shared" si="0"/>
        <v>282</v>
      </c>
      <c r="I31" s="51" t="s">
        <v>14</v>
      </c>
      <c r="J31" s="12" t="str">
        <f t="shared" si="1"/>
        <v>2</v>
      </c>
      <c r="K31" s="10" t="s">
        <v>75</v>
      </c>
      <c r="L31" s="27"/>
    </row>
    <row r="32" spans="1:12" ht="24.95" customHeight="1">
      <c r="A32" s="173">
        <v>25</v>
      </c>
      <c r="B32" s="57" t="s">
        <v>321</v>
      </c>
      <c r="C32" s="84" t="s">
        <v>166</v>
      </c>
      <c r="D32" s="64" t="s">
        <v>36</v>
      </c>
      <c r="E32" s="12">
        <v>93</v>
      </c>
      <c r="F32" s="12">
        <v>96</v>
      </c>
      <c r="G32" s="18">
        <v>93</v>
      </c>
      <c r="H32" s="18">
        <f t="shared" si="0"/>
        <v>282</v>
      </c>
      <c r="I32" s="51" t="s">
        <v>12</v>
      </c>
      <c r="J32" s="12" t="str">
        <f t="shared" si="1"/>
        <v>2</v>
      </c>
      <c r="K32" s="52" t="s">
        <v>3</v>
      </c>
      <c r="L32" s="27"/>
    </row>
    <row r="33" spans="1:12" ht="24.95" customHeight="1">
      <c r="A33" s="173">
        <v>26</v>
      </c>
      <c r="B33" s="57" t="s">
        <v>176</v>
      </c>
      <c r="C33" s="84" t="s">
        <v>177</v>
      </c>
      <c r="D33" s="64" t="s">
        <v>36</v>
      </c>
      <c r="E33" s="12">
        <v>96</v>
      </c>
      <c r="F33" s="12">
        <v>93</v>
      </c>
      <c r="G33" s="18">
        <v>93</v>
      </c>
      <c r="H33" s="18">
        <f t="shared" si="0"/>
        <v>282</v>
      </c>
      <c r="I33" s="51" t="s">
        <v>16</v>
      </c>
      <c r="J33" s="12" t="str">
        <f t="shared" si="1"/>
        <v>2</v>
      </c>
      <c r="K33" s="10" t="s">
        <v>3</v>
      </c>
      <c r="L33" s="27"/>
    </row>
    <row r="34" spans="1:12" ht="24.95" customHeight="1">
      <c r="A34" s="173">
        <v>27</v>
      </c>
      <c r="B34" s="57" t="s">
        <v>135</v>
      </c>
      <c r="C34" s="84" t="s">
        <v>177</v>
      </c>
      <c r="D34" s="64" t="s">
        <v>53</v>
      </c>
      <c r="E34" s="12">
        <v>91</v>
      </c>
      <c r="F34" s="12">
        <v>95</v>
      </c>
      <c r="G34" s="18">
        <v>95</v>
      </c>
      <c r="H34" s="18">
        <f t="shared" si="0"/>
        <v>281</v>
      </c>
      <c r="I34" s="51" t="s">
        <v>9</v>
      </c>
      <c r="J34" s="12" t="str">
        <f t="shared" si="1"/>
        <v>2</v>
      </c>
      <c r="K34" s="10" t="s">
        <v>3</v>
      </c>
      <c r="L34" s="27"/>
    </row>
    <row r="35" spans="1:12" ht="24.95" customHeight="1">
      <c r="A35" s="173"/>
      <c r="B35" s="57"/>
      <c r="C35" s="84"/>
      <c r="D35" s="64"/>
      <c r="E35" s="12"/>
      <c r="F35" s="12"/>
      <c r="G35" s="18"/>
      <c r="H35" s="18"/>
      <c r="I35" s="51"/>
      <c r="J35" s="12"/>
      <c r="K35" s="10"/>
      <c r="L35" s="27"/>
    </row>
    <row r="36" spans="1:12" ht="24.95" customHeight="1">
      <c r="A36" s="173"/>
      <c r="B36" s="57"/>
      <c r="C36" s="84"/>
      <c r="D36" s="64"/>
      <c r="E36" s="12"/>
      <c r="F36" s="12"/>
      <c r="G36" s="18"/>
      <c r="H36" s="18"/>
      <c r="I36" s="51" t="s">
        <v>350</v>
      </c>
      <c r="J36" s="12"/>
      <c r="K36" s="10"/>
      <c r="L36" s="27"/>
    </row>
    <row r="37" spans="1:12" ht="24.95" customHeight="1">
      <c r="A37" s="173">
        <v>28</v>
      </c>
      <c r="B37" s="57" t="s">
        <v>333</v>
      </c>
      <c r="C37" s="84" t="s">
        <v>177</v>
      </c>
      <c r="D37" s="64" t="s">
        <v>57</v>
      </c>
      <c r="E37" s="12">
        <v>93</v>
      </c>
      <c r="F37" s="12">
        <v>94</v>
      </c>
      <c r="G37" s="18">
        <v>94</v>
      </c>
      <c r="H37" s="18">
        <f t="shared" ref="H37:H53" si="2">E37+F37+G37</f>
        <v>281</v>
      </c>
      <c r="I37" s="51" t="s">
        <v>15</v>
      </c>
      <c r="J37" s="12" t="str">
        <f t="shared" ref="J37:J54" si="3">IF(OR(AND(H37&gt;0, H37&lt;265), H37=0, H37=264),"-",IF(OR(AND(H37&gt;264,H37&lt;270),H37=265,H37=269),"юн",IF(OR(AND(H37&gt;269,H37&lt;278),H37=270,H37=277),"3",IF(OR(AND(H37&gt;277,H37&lt;286),H37=278,H37=285),"2",IF(OR(AND(H37&gt;285,H37&lt;290),H37=286,H37=289),"1",IF(OR(AND(H37&gt;289,H37&lt;295),H37=290,H37=294),"КМС",IF(OR(AND(H37&gt;294,H37&lt;301),H37=295, H37=600),"МС",)))))))</f>
        <v>2</v>
      </c>
      <c r="K37" s="10" t="s">
        <v>75</v>
      </c>
      <c r="L37" s="27"/>
    </row>
    <row r="38" spans="1:12" ht="24.95" customHeight="1">
      <c r="A38" s="173">
        <v>29</v>
      </c>
      <c r="B38" s="57" t="s">
        <v>330</v>
      </c>
      <c r="C38" s="84" t="s">
        <v>95</v>
      </c>
      <c r="D38" s="64" t="s">
        <v>331</v>
      </c>
      <c r="E38" s="12">
        <v>95</v>
      </c>
      <c r="F38" s="12">
        <v>93</v>
      </c>
      <c r="G38" s="18">
        <v>92</v>
      </c>
      <c r="H38" s="18">
        <f t="shared" si="2"/>
        <v>280</v>
      </c>
      <c r="I38" s="51" t="s">
        <v>15</v>
      </c>
      <c r="J38" s="12" t="str">
        <f t="shared" si="3"/>
        <v>2</v>
      </c>
      <c r="K38" s="10" t="s">
        <v>3</v>
      </c>
      <c r="L38" s="27"/>
    </row>
    <row r="39" spans="1:12" ht="31.5" customHeight="1">
      <c r="A39" s="173">
        <v>30</v>
      </c>
      <c r="B39" s="57" t="s">
        <v>170</v>
      </c>
      <c r="C39" s="84" t="s">
        <v>177</v>
      </c>
      <c r="D39" s="64" t="s">
        <v>310</v>
      </c>
      <c r="E39" s="12">
        <v>94</v>
      </c>
      <c r="F39" s="12">
        <v>94</v>
      </c>
      <c r="G39" s="18">
        <v>91</v>
      </c>
      <c r="H39" s="18">
        <f t="shared" si="2"/>
        <v>279</v>
      </c>
      <c r="I39" s="51" t="s">
        <v>26</v>
      </c>
      <c r="J39" s="12" t="str">
        <f t="shared" si="3"/>
        <v>2</v>
      </c>
      <c r="K39" s="52" t="s">
        <v>3</v>
      </c>
      <c r="L39" s="27"/>
    </row>
    <row r="40" spans="1:12" ht="24.95" customHeight="1">
      <c r="A40" s="173">
        <v>31</v>
      </c>
      <c r="B40" s="57" t="s">
        <v>62</v>
      </c>
      <c r="C40" s="84" t="s">
        <v>80</v>
      </c>
      <c r="D40" s="64" t="s">
        <v>49</v>
      </c>
      <c r="E40" s="12">
        <v>93</v>
      </c>
      <c r="F40" s="12">
        <v>93</v>
      </c>
      <c r="G40" s="18">
        <v>93</v>
      </c>
      <c r="H40" s="18">
        <f t="shared" si="2"/>
        <v>279</v>
      </c>
      <c r="I40" s="51" t="s">
        <v>11</v>
      </c>
      <c r="J40" s="12" t="str">
        <f t="shared" si="3"/>
        <v>2</v>
      </c>
      <c r="K40" s="10" t="s">
        <v>3</v>
      </c>
      <c r="L40" s="27"/>
    </row>
    <row r="41" spans="1:12" ht="24.95" customHeight="1">
      <c r="A41" s="173">
        <v>32</v>
      </c>
      <c r="B41" s="57" t="s">
        <v>54</v>
      </c>
      <c r="C41" s="84" t="s">
        <v>166</v>
      </c>
      <c r="D41" s="64" t="s">
        <v>310</v>
      </c>
      <c r="E41" s="12">
        <v>83</v>
      </c>
      <c r="F41" s="12">
        <v>98</v>
      </c>
      <c r="G41" s="18">
        <v>94</v>
      </c>
      <c r="H41" s="18">
        <f t="shared" si="2"/>
        <v>275</v>
      </c>
      <c r="I41" s="51" t="s">
        <v>14</v>
      </c>
      <c r="J41" s="12" t="str">
        <f t="shared" si="3"/>
        <v>3</v>
      </c>
      <c r="K41" s="10" t="s">
        <v>3</v>
      </c>
      <c r="L41" s="27"/>
    </row>
    <row r="42" spans="1:12" ht="24.95" customHeight="1">
      <c r="A42" s="173">
        <v>33</v>
      </c>
      <c r="B42" s="57" t="s">
        <v>313</v>
      </c>
      <c r="C42" s="84" t="s">
        <v>519</v>
      </c>
      <c r="D42" s="64" t="s">
        <v>314</v>
      </c>
      <c r="E42" s="12">
        <v>91</v>
      </c>
      <c r="F42" s="12">
        <v>91</v>
      </c>
      <c r="G42" s="18">
        <v>93</v>
      </c>
      <c r="H42" s="18">
        <f t="shared" si="2"/>
        <v>275</v>
      </c>
      <c r="I42" s="51" t="s">
        <v>9</v>
      </c>
      <c r="J42" s="12" t="str">
        <f t="shared" si="3"/>
        <v>3</v>
      </c>
      <c r="K42" s="10" t="s">
        <v>75</v>
      </c>
      <c r="L42" s="27"/>
    </row>
    <row r="43" spans="1:12" ht="24.95" customHeight="1">
      <c r="A43" s="173">
        <v>34</v>
      </c>
      <c r="B43" s="57" t="s">
        <v>311</v>
      </c>
      <c r="C43" s="84" t="s">
        <v>95</v>
      </c>
      <c r="D43" s="64" t="s">
        <v>312</v>
      </c>
      <c r="E43" s="12">
        <v>88</v>
      </c>
      <c r="F43" s="12">
        <v>95</v>
      </c>
      <c r="G43" s="18">
        <v>92</v>
      </c>
      <c r="H43" s="18">
        <f t="shared" si="2"/>
        <v>275</v>
      </c>
      <c r="I43" s="51" t="s">
        <v>11</v>
      </c>
      <c r="J43" s="12" t="str">
        <f t="shared" si="3"/>
        <v>3</v>
      </c>
      <c r="K43" s="10" t="s">
        <v>3</v>
      </c>
      <c r="L43" s="27"/>
    </row>
    <row r="44" spans="1:12" ht="24.95" customHeight="1">
      <c r="A44" s="173">
        <v>35</v>
      </c>
      <c r="B44" s="57" t="s">
        <v>335</v>
      </c>
      <c r="C44" s="84" t="s">
        <v>95</v>
      </c>
      <c r="D44" s="64" t="s">
        <v>336</v>
      </c>
      <c r="E44" s="12">
        <v>92</v>
      </c>
      <c r="F44" s="12">
        <v>91</v>
      </c>
      <c r="G44" s="18">
        <v>90</v>
      </c>
      <c r="H44" s="18">
        <f t="shared" si="2"/>
        <v>273</v>
      </c>
      <c r="I44" s="51" t="s">
        <v>15</v>
      </c>
      <c r="J44" s="12" t="str">
        <f t="shared" si="3"/>
        <v>3</v>
      </c>
      <c r="K44" s="10" t="s">
        <v>75</v>
      </c>
      <c r="L44" s="27"/>
    </row>
    <row r="45" spans="1:12" ht="24.95" customHeight="1">
      <c r="A45" s="173">
        <v>36</v>
      </c>
      <c r="B45" s="57" t="s">
        <v>322</v>
      </c>
      <c r="C45" s="84" t="s">
        <v>221</v>
      </c>
      <c r="D45" s="64" t="s">
        <v>41</v>
      </c>
      <c r="E45" s="12">
        <v>89</v>
      </c>
      <c r="F45" s="12">
        <v>95</v>
      </c>
      <c r="G45" s="18">
        <v>88</v>
      </c>
      <c r="H45" s="18">
        <f t="shared" si="2"/>
        <v>272</v>
      </c>
      <c r="I45" s="51" t="s">
        <v>9</v>
      </c>
      <c r="J45" s="12" t="str">
        <f t="shared" si="3"/>
        <v>3</v>
      </c>
      <c r="K45" s="10" t="s">
        <v>75</v>
      </c>
      <c r="L45" s="27"/>
    </row>
    <row r="46" spans="1:12" ht="30.75" customHeight="1">
      <c r="A46" s="173">
        <v>37</v>
      </c>
      <c r="B46" s="57" t="s">
        <v>320</v>
      </c>
      <c r="C46" s="84" t="s">
        <v>169</v>
      </c>
      <c r="D46" s="64" t="s">
        <v>310</v>
      </c>
      <c r="E46" s="12">
        <v>93</v>
      </c>
      <c r="F46" s="12">
        <v>93</v>
      </c>
      <c r="G46" s="18">
        <v>86</v>
      </c>
      <c r="H46" s="18">
        <f t="shared" si="2"/>
        <v>272</v>
      </c>
      <c r="I46" s="51" t="s">
        <v>12</v>
      </c>
      <c r="J46" s="12" t="str">
        <f t="shared" si="3"/>
        <v>3</v>
      </c>
      <c r="K46" s="10" t="s">
        <v>3</v>
      </c>
      <c r="L46" s="27"/>
    </row>
    <row r="47" spans="1:12" ht="24.95" customHeight="1">
      <c r="A47" s="173">
        <v>38</v>
      </c>
      <c r="B47" s="57" t="s">
        <v>173</v>
      </c>
      <c r="C47" s="84" t="s">
        <v>44</v>
      </c>
      <c r="D47" s="64" t="s">
        <v>261</v>
      </c>
      <c r="E47" s="12">
        <v>88</v>
      </c>
      <c r="F47" s="12">
        <v>92</v>
      </c>
      <c r="G47" s="18">
        <v>92</v>
      </c>
      <c r="H47" s="18">
        <f t="shared" si="2"/>
        <v>272</v>
      </c>
      <c r="I47" s="51" t="s">
        <v>11</v>
      </c>
      <c r="J47" s="12" t="str">
        <f t="shared" si="3"/>
        <v>3</v>
      </c>
      <c r="K47" s="10" t="s">
        <v>3</v>
      </c>
      <c r="L47" s="27"/>
    </row>
    <row r="48" spans="1:12" ht="24.95" customHeight="1">
      <c r="A48" s="173">
        <v>39</v>
      </c>
      <c r="B48" s="57" t="s">
        <v>329</v>
      </c>
      <c r="C48" s="84" t="s">
        <v>101</v>
      </c>
      <c r="D48" s="64" t="s">
        <v>41</v>
      </c>
      <c r="E48" s="12">
        <v>95</v>
      </c>
      <c r="F48" s="12">
        <v>87</v>
      </c>
      <c r="G48" s="18">
        <v>90</v>
      </c>
      <c r="H48" s="18">
        <f t="shared" si="2"/>
        <v>272</v>
      </c>
      <c r="I48" s="51" t="s">
        <v>15</v>
      </c>
      <c r="J48" s="12" t="str">
        <f t="shared" si="3"/>
        <v>3</v>
      </c>
      <c r="K48" s="10" t="s">
        <v>75</v>
      </c>
      <c r="L48" s="27"/>
    </row>
    <row r="49" spans="1:15" ht="24.95" customHeight="1">
      <c r="A49" s="173">
        <v>40</v>
      </c>
      <c r="B49" s="57" t="s">
        <v>308</v>
      </c>
      <c r="C49" s="84" t="s">
        <v>177</v>
      </c>
      <c r="D49" s="64" t="s">
        <v>57</v>
      </c>
      <c r="E49" s="12">
        <v>91</v>
      </c>
      <c r="F49" s="12">
        <v>88</v>
      </c>
      <c r="G49" s="18">
        <v>93</v>
      </c>
      <c r="H49" s="18">
        <f t="shared" si="2"/>
        <v>272</v>
      </c>
      <c r="I49" s="51" t="s">
        <v>16</v>
      </c>
      <c r="J49" s="12" t="str">
        <f t="shared" si="3"/>
        <v>3</v>
      </c>
      <c r="K49" s="10" t="s">
        <v>75</v>
      </c>
      <c r="L49" s="27"/>
    </row>
    <row r="50" spans="1:15" ht="24.95" customHeight="1">
      <c r="A50" s="173">
        <v>41</v>
      </c>
      <c r="B50" s="57" t="s">
        <v>309</v>
      </c>
      <c r="C50" s="84" t="s">
        <v>51</v>
      </c>
      <c r="D50" s="64" t="s">
        <v>310</v>
      </c>
      <c r="E50" s="12">
        <v>91</v>
      </c>
      <c r="F50" s="12">
        <v>91</v>
      </c>
      <c r="G50" s="18">
        <v>90</v>
      </c>
      <c r="H50" s="18">
        <f t="shared" si="2"/>
        <v>272</v>
      </c>
      <c r="I50" s="51" t="s">
        <v>18</v>
      </c>
      <c r="J50" s="12" t="str">
        <f t="shared" si="3"/>
        <v>3</v>
      </c>
      <c r="K50" s="10" t="s">
        <v>3</v>
      </c>
      <c r="L50" s="27"/>
    </row>
    <row r="51" spans="1:15" ht="24.95" customHeight="1">
      <c r="A51" s="173">
        <v>42</v>
      </c>
      <c r="B51" s="57" t="s">
        <v>316</v>
      </c>
      <c r="C51" s="84" t="s">
        <v>221</v>
      </c>
      <c r="D51" s="64" t="s">
        <v>41</v>
      </c>
      <c r="E51" s="12">
        <v>89</v>
      </c>
      <c r="F51" s="12">
        <v>89</v>
      </c>
      <c r="G51" s="18">
        <v>93</v>
      </c>
      <c r="H51" s="18">
        <f t="shared" si="2"/>
        <v>271</v>
      </c>
      <c r="I51" s="51" t="s">
        <v>11</v>
      </c>
      <c r="J51" s="12" t="str">
        <f t="shared" si="3"/>
        <v>3</v>
      </c>
      <c r="K51" s="10" t="s">
        <v>3</v>
      </c>
      <c r="L51" s="27"/>
    </row>
    <row r="52" spans="1:15" ht="24.95" customHeight="1">
      <c r="A52" s="173">
        <v>43</v>
      </c>
      <c r="B52" s="57" t="s">
        <v>323</v>
      </c>
      <c r="C52" s="84" t="s">
        <v>315</v>
      </c>
      <c r="D52" s="64" t="s">
        <v>45</v>
      </c>
      <c r="E52" s="12">
        <v>87</v>
      </c>
      <c r="F52" s="12">
        <v>95</v>
      </c>
      <c r="G52" s="18">
        <v>85</v>
      </c>
      <c r="H52" s="18">
        <f t="shared" si="2"/>
        <v>267</v>
      </c>
      <c r="I52" s="51" t="s">
        <v>11</v>
      </c>
      <c r="J52" s="12" t="str">
        <f t="shared" si="3"/>
        <v>юн</v>
      </c>
      <c r="K52" s="10" t="s">
        <v>75</v>
      </c>
      <c r="L52" s="27"/>
    </row>
    <row r="53" spans="1:15" ht="24.95" customHeight="1">
      <c r="A53" s="173">
        <v>44</v>
      </c>
      <c r="B53" s="57" t="s">
        <v>319</v>
      </c>
      <c r="C53" s="84" t="s">
        <v>166</v>
      </c>
      <c r="D53" s="64" t="s">
        <v>47</v>
      </c>
      <c r="E53" s="12">
        <v>76</v>
      </c>
      <c r="F53" s="12">
        <v>92</v>
      </c>
      <c r="G53" s="18">
        <v>90</v>
      </c>
      <c r="H53" s="18">
        <f t="shared" si="2"/>
        <v>258</v>
      </c>
      <c r="I53" s="51" t="s">
        <v>13</v>
      </c>
      <c r="J53" s="12" t="str">
        <f t="shared" si="3"/>
        <v>-</v>
      </c>
      <c r="K53" s="10" t="s">
        <v>75</v>
      </c>
      <c r="L53" s="27"/>
    </row>
    <row r="54" spans="1:15" ht="24.95" customHeight="1">
      <c r="A54" s="173">
        <v>45</v>
      </c>
      <c r="B54" s="57" t="s">
        <v>338</v>
      </c>
      <c r="C54" s="84" t="s">
        <v>315</v>
      </c>
      <c r="D54" s="64" t="s">
        <v>41</v>
      </c>
      <c r="E54" s="12">
        <v>80</v>
      </c>
      <c r="F54" s="182" t="s">
        <v>137</v>
      </c>
      <c r="G54" s="18"/>
      <c r="H54" s="18">
        <v>80</v>
      </c>
      <c r="I54" s="51" t="s">
        <v>18</v>
      </c>
      <c r="J54" s="12" t="str">
        <f t="shared" si="3"/>
        <v>-</v>
      </c>
      <c r="K54" s="10" t="s">
        <v>3</v>
      </c>
      <c r="L54" s="27"/>
    </row>
    <row r="55" spans="1:15" ht="24.95" customHeight="1">
      <c r="A55" s="173"/>
      <c r="B55" s="11"/>
      <c r="C55" s="43"/>
      <c r="D55" s="44"/>
      <c r="E55" s="174"/>
      <c r="F55" s="174"/>
      <c r="G55" s="174"/>
      <c r="H55" s="33"/>
      <c r="I55" s="32"/>
      <c r="J55" s="2"/>
      <c r="K55" s="10"/>
      <c r="L55" s="27"/>
    </row>
    <row r="56" spans="1:15" ht="24.95" customHeight="1">
      <c r="A56" s="10"/>
      <c r="B56" s="7"/>
      <c r="C56" s="286" t="s">
        <v>292</v>
      </c>
      <c r="D56" s="286"/>
      <c r="E56" s="286"/>
      <c r="F56" s="286"/>
      <c r="G56" s="286"/>
      <c r="H56" s="18"/>
      <c r="I56" s="10"/>
      <c r="J56" s="26"/>
      <c r="K56" s="10"/>
      <c r="L56" s="10"/>
    </row>
    <row r="57" spans="1:15" ht="5.25" customHeight="1">
      <c r="A57" s="10"/>
      <c r="B57" s="7"/>
      <c r="C57" s="183"/>
      <c r="D57" s="183"/>
      <c r="E57" s="183"/>
      <c r="F57" s="183"/>
      <c r="G57" s="183"/>
      <c r="H57" s="18"/>
      <c r="I57" s="10"/>
      <c r="J57" s="26"/>
      <c r="K57" s="10"/>
      <c r="L57" s="10"/>
    </row>
    <row r="58" spans="1:15" ht="20.100000000000001" customHeight="1">
      <c r="A58" s="10"/>
      <c r="B58" s="132" t="s">
        <v>180</v>
      </c>
      <c r="C58" s="177" t="s">
        <v>341</v>
      </c>
      <c r="D58" s="133"/>
      <c r="E58" s="183"/>
      <c r="F58" s="183"/>
      <c r="G58" s="183"/>
      <c r="H58" s="18"/>
      <c r="I58" s="10"/>
      <c r="J58" s="185">
        <v>30</v>
      </c>
      <c r="K58" s="10"/>
      <c r="L58" s="10"/>
    </row>
    <row r="59" spans="1:15" ht="20.100000000000001" customHeight="1">
      <c r="A59" s="10"/>
      <c r="B59" s="132" t="s">
        <v>344</v>
      </c>
      <c r="C59" s="177" t="s">
        <v>342</v>
      </c>
      <c r="D59" s="133"/>
      <c r="E59" s="183"/>
      <c r="F59" s="183"/>
      <c r="G59" s="183"/>
      <c r="H59" s="18"/>
      <c r="I59" s="10"/>
      <c r="J59" s="185">
        <v>27</v>
      </c>
      <c r="K59" s="10"/>
      <c r="L59" s="10"/>
    </row>
    <row r="60" spans="1:15" ht="20.100000000000001" customHeight="1">
      <c r="A60" s="10"/>
      <c r="B60" s="132" t="s">
        <v>151</v>
      </c>
      <c r="C60" s="176" t="s">
        <v>343</v>
      </c>
      <c r="D60" s="133"/>
      <c r="E60" s="183"/>
      <c r="F60" s="183"/>
      <c r="G60" s="183"/>
      <c r="H60" s="18"/>
      <c r="I60" s="10"/>
      <c r="J60" s="185">
        <v>16</v>
      </c>
      <c r="K60" s="10"/>
      <c r="L60" s="10"/>
    </row>
    <row r="61" spans="1:15" ht="20.100000000000001" customHeight="1">
      <c r="A61" s="131"/>
      <c r="B61" s="132" t="s">
        <v>345</v>
      </c>
      <c r="C61" s="177" t="s">
        <v>346</v>
      </c>
      <c r="D61" s="133"/>
      <c r="E61" s="131"/>
      <c r="F61" s="131"/>
      <c r="G61" s="134"/>
      <c r="H61" s="134"/>
      <c r="J61" s="185">
        <v>13</v>
      </c>
      <c r="K61" s="10"/>
      <c r="L61" s="10"/>
    </row>
    <row r="62" spans="1:15" ht="20.100000000000001" customHeight="1">
      <c r="A62" s="131"/>
      <c r="B62" s="132" t="s">
        <v>216</v>
      </c>
      <c r="C62" s="177" t="s">
        <v>347</v>
      </c>
      <c r="D62" s="133"/>
      <c r="E62" s="131"/>
      <c r="F62" s="131"/>
      <c r="G62" s="134"/>
      <c r="H62" s="134"/>
      <c r="J62" s="185">
        <v>11</v>
      </c>
      <c r="K62" s="10"/>
      <c r="L62" s="10"/>
    </row>
    <row r="63" spans="1:15" ht="20.100000000000001" customHeight="1">
      <c r="A63" s="131"/>
      <c r="B63" s="132" t="s">
        <v>214</v>
      </c>
      <c r="C63" s="177" t="s">
        <v>348</v>
      </c>
      <c r="D63" s="133"/>
      <c r="E63" s="131"/>
      <c r="F63" s="131"/>
      <c r="G63" s="134"/>
      <c r="H63" s="134"/>
      <c r="J63" s="185">
        <v>9</v>
      </c>
      <c r="K63" s="10"/>
      <c r="L63" s="10"/>
      <c r="O63" s="132"/>
    </row>
    <row r="64" spans="1:15" ht="21.95" customHeight="1">
      <c r="A64" s="131"/>
      <c r="B64" s="132" t="s">
        <v>428</v>
      </c>
      <c r="C64" s="186" t="s">
        <v>349</v>
      </c>
      <c r="E64" s="131"/>
      <c r="F64" s="131"/>
      <c r="G64" s="134"/>
      <c r="H64" s="134"/>
      <c r="J64" s="185">
        <v>7</v>
      </c>
      <c r="K64" s="12"/>
      <c r="L64" s="10"/>
    </row>
    <row r="65" spans="1:12" ht="18.75" customHeight="1">
      <c r="A65" s="173"/>
      <c r="B65" s="11"/>
      <c r="C65" s="43"/>
      <c r="D65" s="44"/>
      <c r="E65" s="174"/>
      <c r="F65" s="174"/>
      <c r="G65" s="174"/>
      <c r="H65" s="33"/>
      <c r="I65" s="32"/>
      <c r="J65" s="2"/>
      <c r="K65" s="3"/>
      <c r="L65" s="27"/>
    </row>
    <row r="66" spans="1:12" ht="24.95" customHeight="1">
      <c r="A66" s="173"/>
      <c r="B66" s="121" t="s">
        <v>138</v>
      </c>
      <c r="C66" s="121"/>
      <c r="D66" s="121"/>
      <c r="E66" s="121"/>
      <c r="F66" s="122"/>
      <c r="G66" s="122"/>
      <c r="H66" s="122" t="s">
        <v>139</v>
      </c>
      <c r="J66" s="122"/>
      <c r="K66" s="123"/>
      <c r="L66" s="27"/>
    </row>
    <row r="67" spans="1:12" ht="15.75" customHeight="1">
      <c r="A67" s="173"/>
      <c r="B67" s="122"/>
      <c r="C67" s="122"/>
      <c r="D67" s="122"/>
      <c r="E67" s="122"/>
      <c r="F67" s="122"/>
      <c r="G67" s="122"/>
      <c r="H67" s="123"/>
      <c r="I67" s="122"/>
      <c r="J67" s="122"/>
      <c r="K67" s="123"/>
      <c r="L67" s="27"/>
    </row>
    <row r="68" spans="1:12" ht="15.75">
      <c r="A68" s="2"/>
      <c r="B68" s="177" t="s">
        <v>287</v>
      </c>
      <c r="C68" s="125"/>
      <c r="D68" s="125"/>
      <c r="E68" s="125"/>
      <c r="F68" s="125"/>
      <c r="G68" s="126"/>
      <c r="H68" s="127" t="s">
        <v>140</v>
      </c>
      <c r="J68" s="127"/>
      <c r="K68" s="123"/>
      <c r="L68" s="22"/>
    </row>
    <row r="69" spans="1:12" ht="15.75">
      <c r="A69" s="2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22"/>
    </row>
    <row r="70" spans="1:12" ht="15.75">
      <c r="A70" s="2"/>
      <c r="B70" s="273"/>
      <c r="C70" s="273"/>
      <c r="D70" s="273"/>
      <c r="E70" s="128"/>
      <c r="F70" s="128"/>
      <c r="G70" s="129"/>
      <c r="H70" s="129"/>
      <c r="I70" s="165"/>
      <c r="J70" s="165"/>
      <c r="K70" s="165"/>
      <c r="L70" s="22"/>
    </row>
    <row r="71" spans="1:12" ht="15.75">
      <c r="A71" s="2"/>
      <c r="B71" s="123"/>
      <c r="C71" s="123"/>
      <c r="D71" s="123"/>
      <c r="E71" s="123"/>
      <c r="F71" s="123"/>
      <c r="G71" s="123"/>
      <c r="H71" s="123"/>
      <c r="I71" s="123"/>
      <c r="J71" s="123"/>
      <c r="K71" s="130"/>
      <c r="L71" s="22"/>
    </row>
    <row r="72" spans="1:12" ht="15.75">
      <c r="A72" s="2"/>
      <c r="B72" s="177"/>
      <c r="C72" s="123"/>
      <c r="D72" s="123"/>
      <c r="E72" s="123"/>
      <c r="F72" s="123"/>
      <c r="G72" s="123"/>
      <c r="H72" s="123"/>
      <c r="I72" s="166"/>
      <c r="J72" s="166"/>
      <c r="K72" s="166"/>
      <c r="L72" s="22"/>
    </row>
    <row r="73" spans="1:12" ht="15" customHeight="1">
      <c r="A73" s="2"/>
      <c r="J73" s="16"/>
      <c r="K73" s="22"/>
      <c r="L73" s="22"/>
    </row>
    <row r="74" spans="1:12" ht="15" customHeight="1">
      <c r="A74" s="2"/>
      <c r="J74" s="14"/>
      <c r="K74" s="22"/>
      <c r="L74" s="22"/>
    </row>
    <row r="75" spans="1:12" ht="15" customHeight="1">
      <c r="A75" s="2"/>
      <c r="J75" s="16"/>
      <c r="K75" s="22"/>
      <c r="L75" s="22"/>
    </row>
    <row r="76" spans="1:12" ht="15" customHeight="1">
      <c r="A76" s="2"/>
      <c r="K76" s="22"/>
      <c r="L76" s="22"/>
    </row>
    <row r="77" spans="1:12" ht="15" customHeight="1">
      <c r="A77" s="2"/>
      <c r="K77" s="23"/>
      <c r="L77" s="22"/>
    </row>
    <row r="78" spans="1:12" ht="15" customHeight="1">
      <c r="A78" s="2"/>
      <c r="K78" s="23"/>
      <c r="L78" s="20"/>
    </row>
    <row r="79" spans="1:12" ht="15" customHeight="1">
      <c r="A79" s="2"/>
      <c r="K79" s="23"/>
      <c r="L79" s="20"/>
    </row>
    <row r="80" spans="1:12" ht="15" customHeight="1">
      <c r="A80" s="2"/>
      <c r="K80" s="23"/>
      <c r="L80" s="20"/>
    </row>
    <row r="81" spans="1:12" ht="15" customHeight="1">
      <c r="A81" s="2"/>
      <c r="K81" s="24"/>
      <c r="L81" s="20"/>
    </row>
    <row r="82" spans="1:12" ht="15" customHeight="1">
      <c r="A82" s="2"/>
      <c r="K82" s="24"/>
      <c r="L82" s="173"/>
    </row>
    <row r="83" spans="1:12" ht="15" customHeight="1">
      <c r="A83" s="2"/>
      <c r="K83" s="24"/>
      <c r="L83" s="173"/>
    </row>
    <row r="84" spans="1:12" ht="14.25">
      <c r="A84" s="2"/>
      <c r="K84" s="24"/>
      <c r="L84" s="173"/>
    </row>
    <row r="85" spans="1:12" ht="15" customHeight="1">
      <c r="A85" s="2"/>
      <c r="K85" s="24"/>
      <c r="L85" s="173"/>
    </row>
    <row r="86" spans="1:12" ht="15" customHeight="1">
      <c r="A86" s="1"/>
      <c r="K86" s="24"/>
      <c r="L86" s="173"/>
    </row>
    <row r="87" spans="1:12" ht="11.25" customHeight="1">
      <c r="A87" s="1"/>
      <c r="K87" s="24"/>
      <c r="L87" s="173"/>
    </row>
    <row r="88" spans="1:12" ht="15" customHeight="1">
      <c r="A88" s="1"/>
      <c r="K88" s="24"/>
      <c r="L88" s="173"/>
    </row>
    <row r="89" spans="1:12" ht="15" customHeight="1">
      <c r="A89" s="1"/>
      <c r="K89" s="24"/>
      <c r="L89" s="173"/>
    </row>
    <row r="90" spans="1:12" ht="15" customHeight="1">
      <c r="A90" s="1"/>
      <c r="K90" s="24"/>
      <c r="L90" s="173"/>
    </row>
    <row r="91" spans="1:12" ht="15" customHeight="1">
      <c r="K91" s="173"/>
      <c r="L91" s="173"/>
    </row>
    <row r="92" spans="1:12" ht="15" customHeight="1">
      <c r="K92" s="173"/>
      <c r="L92" s="173"/>
    </row>
    <row r="93" spans="1:12" ht="15" customHeight="1">
      <c r="K93" s="173"/>
      <c r="L93" s="173"/>
    </row>
    <row r="94" spans="1:12" ht="15" customHeight="1">
      <c r="K94" s="173"/>
      <c r="L94" s="3"/>
    </row>
    <row r="95" spans="1:12" ht="15" customHeight="1">
      <c r="K95" s="173"/>
      <c r="L95" s="3"/>
    </row>
    <row r="96" spans="1:12" ht="15" customHeight="1">
      <c r="K96" s="173"/>
      <c r="L96" s="3"/>
    </row>
    <row r="97" spans="11:12" ht="15" customHeight="1">
      <c r="K97" s="173"/>
      <c r="L97" s="3"/>
    </row>
    <row r="98" spans="11:12" ht="15" customHeight="1">
      <c r="K98" s="173"/>
      <c r="L98" s="3"/>
    </row>
    <row r="99" spans="11:12" ht="15" customHeight="1">
      <c r="K99" s="12"/>
      <c r="L99" s="3"/>
    </row>
    <row r="100" spans="11:12" ht="15" customHeight="1">
      <c r="K100" s="17"/>
    </row>
    <row r="101" spans="11:12" ht="15" customHeight="1">
      <c r="K101" s="5"/>
    </row>
    <row r="102" spans="11:12" ht="14.25" customHeight="1">
      <c r="K102" s="29"/>
      <c r="L102" s="5"/>
    </row>
    <row r="103" spans="11:12" ht="14.25" customHeight="1">
      <c r="K103" s="23"/>
      <c r="L103" s="29"/>
    </row>
    <row r="104" spans="11:12" ht="14.25" customHeight="1">
      <c r="K104" s="23"/>
      <c r="L104" s="20"/>
    </row>
    <row r="105" spans="11:12" ht="14.25" customHeight="1">
      <c r="L105" s="20"/>
    </row>
    <row r="106" spans="11:12" ht="15">
      <c r="K106" s="5"/>
      <c r="L106" s="10"/>
    </row>
    <row r="107" spans="11:12" ht="15">
      <c r="K107" s="17"/>
      <c r="L107" s="10"/>
    </row>
    <row r="108" spans="11:12" ht="15">
      <c r="K108" s="17"/>
      <c r="L108" s="13"/>
    </row>
    <row r="109" spans="11:12" ht="15">
      <c r="K109" s="17"/>
      <c r="L109" s="13"/>
    </row>
    <row r="110" spans="11:12" ht="15">
      <c r="K110" s="17"/>
      <c r="L110" s="13"/>
    </row>
    <row r="111" spans="11:12" ht="15">
      <c r="K111" s="17"/>
      <c r="L111" s="13"/>
    </row>
    <row r="112" spans="11:12" ht="15">
      <c r="K112" s="5"/>
      <c r="L112" s="13"/>
    </row>
    <row r="113" spans="11:12" ht="15">
      <c r="K113" s="5"/>
      <c r="L113" s="13"/>
    </row>
    <row r="114" spans="11:12" ht="15">
      <c r="K114" s="5"/>
      <c r="L114" s="13"/>
    </row>
    <row r="115" spans="11:12" ht="15">
      <c r="K115" s="5"/>
      <c r="L115" s="13"/>
    </row>
    <row r="116" spans="11:12" ht="15">
      <c r="K116" s="5"/>
      <c r="L116" s="13"/>
    </row>
    <row r="117" spans="11:12" ht="15">
      <c r="K117" s="5"/>
      <c r="L117" s="13"/>
    </row>
    <row r="118" spans="11:12" ht="15">
      <c r="K118" s="5"/>
      <c r="L118" s="13"/>
    </row>
    <row r="119" spans="11:12" ht="15">
      <c r="K119" s="5"/>
      <c r="L119" s="13"/>
    </row>
    <row r="120" spans="11:12" ht="15">
      <c r="K120" s="5"/>
      <c r="L120" s="13"/>
    </row>
    <row r="121" spans="11:12" ht="15">
      <c r="L121" s="13"/>
    </row>
    <row r="128" spans="11:12" ht="14.25" customHeight="1"/>
    <row r="129" ht="14.25" customHeight="1"/>
  </sheetData>
  <sortState ref="B39:K52">
    <sortCondition descending="1" ref="H39:H52"/>
    <sortCondition descending="1" ref="I39:I52"/>
  </sortState>
  <mergeCells count="13">
    <mergeCell ref="K5:K7"/>
    <mergeCell ref="C56:G56"/>
    <mergeCell ref="B70:D70"/>
    <mergeCell ref="B1:K1"/>
    <mergeCell ref="A2:K2"/>
    <mergeCell ref="A4:B4"/>
    <mergeCell ref="A5:A7"/>
    <mergeCell ref="B5:B7"/>
    <mergeCell ref="C5:C7"/>
    <mergeCell ref="D5:D7"/>
    <mergeCell ref="E5:G6"/>
    <mergeCell ref="H5:I7"/>
    <mergeCell ref="J5:J7"/>
  </mergeCells>
  <pageMargins left="0.27559055118110237" right="0" top="0" bottom="0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83"/>
  <sheetViews>
    <sheetView topLeftCell="A61" zoomScale="120" zoomScaleNormal="120" zoomScaleSheetLayoutView="100" workbookViewId="0">
      <selection activeCell="D74" sqref="D74"/>
    </sheetView>
  </sheetViews>
  <sheetFormatPr defaultRowHeight="12.75"/>
  <cols>
    <col min="1" max="1" width="4.28515625" customWidth="1"/>
    <col min="2" max="2" width="26.42578125" customWidth="1"/>
    <col min="3" max="3" width="5.85546875" customWidth="1"/>
    <col min="4" max="4" width="16.85546875" customWidth="1"/>
    <col min="5" max="5" width="5.140625" customWidth="1"/>
    <col min="6" max="6" width="5.42578125" customWidth="1"/>
    <col min="7" max="7" width="6" customWidth="1"/>
    <col min="8" max="8" width="5.42578125" customWidth="1"/>
    <col min="9" max="9" width="4.85546875" customWidth="1"/>
    <col min="10" max="11" width="5.7109375" customWidth="1"/>
    <col min="12" max="12" width="5.140625" customWidth="1"/>
    <col min="13" max="13" width="7.7109375" customWidth="1"/>
  </cols>
  <sheetData>
    <row r="1" spans="1:15" ht="33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244"/>
      <c r="L1" s="10"/>
    </row>
    <row r="2" spans="1:15" ht="13.5" customHeight="1">
      <c r="A2" s="245" t="s">
        <v>390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0"/>
    </row>
    <row r="3" spans="1:15" ht="16.5" customHeight="1">
      <c r="A3" s="28" t="s">
        <v>228</v>
      </c>
    </row>
    <row r="4" spans="1:15" ht="18" customHeight="1">
      <c r="A4" s="270">
        <v>44502</v>
      </c>
      <c r="B4" s="270"/>
      <c r="C4" s="15"/>
      <c r="D4" s="15"/>
      <c r="E4" s="15"/>
      <c r="F4" s="15"/>
      <c r="G4" s="15"/>
      <c r="J4" t="s">
        <v>104</v>
      </c>
      <c r="L4" s="2"/>
      <c r="M4" s="8"/>
      <c r="N4" s="8"/>
      <c r="O4" s="8"/>
    </row>
    <row r="5" spans="1:15" ht="14.25" customHeight="1">
      <c r="A5" s="246" t="s">
        <v>6</v>
      </c>
      <c r="B5" s="246" t="s">
        <v>0</v>
      </c>
      <c r="C5" s="295" t="s">
        <v>74</v>
      </c>
      <c r="D5" s="252" t="s">
        <v>4</v>
      </c>
      <c r="E5" s="256" t="s">
        <v>8</v>
      </c>
      <c r="F5" s="256"/>
      <c r="G5" s="256"/>
      <c r="H5" s="261" t="s">
        <v>5</v>
      </c>
      <c r="I5" s="262"/>
      <c r="J5" s="267" t="s">
        <v>7</v>
      </c>
      <c r="K5" s="275" t="s">
        <v>39</v>
      </c>
      <c r="L5" s="10"/>
    </row>
    <row r="6" spans="1:15" ht="12" customHeight="1">
      <c r="A6" s="247"/>
      <c r="B6" s="247"/>
      <c r="C6" s="296"/>
      <c r="D6" s="253"/>
      <c r="E6" s="259"/>
      <c r="F6" s="259"/>
      <c r="G6" s="259"/>
      <c r="H6" s="263"/>
      <c r="I6" s="264"/>
      <c r="J6" s="268"/>
      <c r="K6" s="276"/>
      <c r="L6" s="10"/>
    </row>
    <row r="7" spans="1:15" ht="13.5" customHeight="1">
      <c r="A7" s="248"/>
      <c r="B7" s="248"/>
      <c r="C7" s="297"/>
      <c r="D7" s="254"/>
      <c r="E7" s="31">
        <v>1</v>
      </c>
      <c r="F7" s="31">
        <v>2</v>
      </c>
      <c r="G7" s="31">
        <v>3</v>
      </c>
      <c r="H7" s="265"/>
      <c r="I7" s="266"/>
      <c r="J7" s="269"/>
      <c r="K7" s="277"/>
      <c r="L7" s="10"/>
    </row>
    <row r="8" spans="1:15" ht="24.95" customHeight="1">
      <c r="A8" s="114">
        <v>1</v>
      </c>
      <c r="B8" s="57" t="s">
        <v>195</v>
      </c>
      <c r="C8" s="84" t="s">
        <v>80</v>
      </c>
      <c r="D8" s="64" t="s">
        <v>89</v>
      </c>
      <c r="E8" s="46">
        <v>96</v>
      </c>
      <c r="F8" s="46">
        <v>97</v>
      </c>
      <c r="G8" s="48">
        <v>100</v>
      </c>
      <c r="H8" s="47">
        <f t="shared" ref="H8:H35" si="0">E8+F8+G8</f>
        <v>293</v>
      </c>
      <c r="I8" s="32" t="s">
        <v>24</v>
      </c>
      <c r="J8" s="12" t="str">
        <f t="shared" ref="J8:J35" si="1">IF(OR(AND(H8&gt;0, H8&lt;265), H8=0, H8=264),"-",IF(OR(AND(H8&gt;264,H8&lt;270),H8=265,H8=269),"юн",IF(OR(AND(H8&gt;269,H8&lt;280),H8=270,H8=279),"3",IF(OR(AND(H8&gt;279,H8&lt;288),H8=280,H8=287),"2",IF(OR(AND(H8&gt;287,H8&lt;294),H8=288,H8=293),"1",IF(OR(AND(H8&gt;297,H8&lt;296),H8=294,H8=295),"КМС",IF(OR(AND(H8&gt;295,H8&lt;301),H8=296, H8=600),"МС",)))))))</f>
        <v>1</v>
      </c>
      <c r="K8" s="117">
        <v>23</v>
      </c>
      <c r="L8" s="10"/>
    </row>
    <row r="9" spans="1:15" ht="24.95" customHeight="1">
      <c r="A9" s="175">
        <v>2</v>
      </c>
      <c r="B9" s="57" t="s">
        <v>34</v>
      </c>
      <c r="C9" s="84" t="s">
        <v>63</v>
      </c>
      <c r="D9" s="64" t="s">
        <v>67</v>
      </c>
      <c r="E9" s="46">
        <v>97</v>
      </c>
      <c r="F9" s="46">
        <v>100</v>
      </c>
      <c r="G9" s="48">
        <v>95</v>
      </c>
      <c r="H9" s="47">
        <f t="shared" si="0"/>
        <v>292</v>
      </c>
      <c r="I9" s="32" t="s">
        <v>76</v>
      </c>
      <c r="J9" s="12" t="str">
        <f t="shared" si="1"/>
        <v>1</v>
      </c>
      <c r="K9" s="173">
        <v>19</v>
      </c>
      <c r="L9" s="10"/>
    </row>
    <row r="10" spans="1:15" ht="24.95" customHeight="1">
      <c r="A10" s="175">
        <v>3</v>
      </c>
      <c r="B10" s="57" t="s">
        <v>209</v>
      </c>
      <c r="C10" s="84" t="s">
        <v>55</v>
      </c>
      <c r="D10" s="64" t="s">
        <v>67</v>
      </c>
      <c r="E10" s="46">
        <v>97</v>
      </c>
      <c r="F10" s="46">
        <v>95</v>
      </c>
      <c r="G10" s="48">
        <v>98</v>
      </c>
      <c r="H10" s="47">
        <f t="shared" si="0"/>
        <v>290</v>
      </c>
      <c r="I10" s="32" t="s">
        <v>12</v>
      </c>
      <c r="J10" s="12" t="str">
        <f t="shared" si="1"/>
        <v>1</v>
      </c>
      <c r="K10" s="173">
        <v>16</v>
      </c>
      <c r="L10" s="173"/>
    </row>
    <row r="11" spans="1:15" ht="24.95" customHeight="1">
      <c r="A11" s="175">
        <v>4</v>
      </c>
      <c r="B11" s="57" t="s">
        <v>69</v>
      </c>
      <c r="C11" s="84" t="s">
        <v>166</v>
      </c>
      <c r="D11" s="64" t="s">
        <v>36</v>
      </c>
      <c r="E11" s="46">
        <v>97</v>
      </c>
      <c r="F11" s="46">
        <v>96</v>
      </c>
      <c r="G11" s="48">
        <v>96</v>
      </c>
      <c r="H11" s="47">
        <f t="shared" si="0"/>
        <v>289</v>
      </c>
      <c r="I11" s="32" t="s">
        <v>10</v>
      </c>
      <c r="J11" s="12" t="str">
        <f t="shared" si="1"/>
        <v>1</v>
      </c>
      <c r="K11" s="117">
        <v>13</v>
      </c>
      <c r="L11" s="117"/>
    </row>
    <row r="12" spans="1:15" ht="24.95" customHeight="1">
      <c r="A12" s="175">
        <v>5</v>
      </c>
      <c r="B12" s="57" t="s">
        <v>357</v>
      </c>
      <c r="C12" s="84" t="s">
        <v>46</v>
      </c>
      <c r="D12" s="64" t="s">
        <v>188</v>
      </c>
      <c r="E12" s="46">
        <v>97</v>
      </c>
      <c r="F12" s="46">
        <v>98</v>
      </c>
      <c r="G12" s="48">
        <v>94</v>
      </c>
      <c r="H12" s="47">
        <f t="shared" si="0"/>
        <v>289</v>
      </c>
      <c r="I12" s="32" t="s">
        <v>9</v>
      </c>
      <c r="J12" s="12" t="str">
        <f t="shared" si="1"/>
        <v>1</v>
      </c>
      <c r="K12" s="117" t="s">
        <v>75</v>
      </c>
    </row>
    <row r="13" spans="1:15" ht="24.95" customHeight="1">
      <c r="A13" s="175">
        <v>6</v>
      </c>
      <c r="B13" s="57" t="s">
        <v>186</v>
      </c>
      <c r="C13" s="84" t="s">
        <v>201</v>
      </c>
      <c r="D13" s="64" t="s">
        <v>81</v>
      </c>
      <c r="E13" s="46">
        <v>97</v>
      </c>
      <c r="F13" s="46">
        <v>97</v>
      </c>
      <c r="G13" s="48">
        <v>94</v>
      </c>
      <c r="H13" s="47">
        <f t="shared" si="0"/>
        <v>288</v>
      </c>
      <c r="I13" s="32" t="s">
        <v>22</v>
      </c>
      <c r="J13" s="12" t="str">
        <f t="shared" si="1"/>
        <v>1</v>
      </c>
      <c r="K13" s="117">
        <v>11</v>
      </c>
    </row>
    <row r="14" spans="1:15" ht="24.95" customHeight="1">
      <c r="A14" s="175">
        <v>7</v>
      </c>
      <c r="B14" s="57" t="s">
        <v>70</v>
      </c>
      <c r="C14" s="84" t="s">
        <v>40</v>
      </c>
      <c r="D14" s="64" t="s">
        <v>57</v>
      </c>
      <c r="E14" s="46">
        <v>95</v>
      </c>
      <c r="F14" s="46">
        <v>98</v>
      </c>
      <c r="G14" s="48">
        <v>95</v>
      </c>
      <c r="H14" s="47">
        <f t="shared" si="0"/>
        <v>288</v>
      </c>
      <c r="I14" s="32" t="s">
        <v>14</v>
      </c>
      <c r="J14" s="12" t="str">
        <f t="shared" si="1"/>
        <v>1</v>
      </c>
      <c r="K14" s="117">
        <v>9</v>
      </c>
      <c r="L14" s="10"/>
    </row>
    <row r="15" spans="1:15" ht="24.95" customHeight="1">
      <c r="A15" s="175">
        <v>8</v>
      </c>
      <c r="B15" s="57" t="s">
        <v>187</v>
      </c>
      <c r="C15" s="84" t="s">
        <v>55</v>
      </c>
      <c r="D15" s="64" t="s">
        <v>42</v>
      </c>
      <c r="E15" s="46">
        <v>95</v>
      </c>
      <c r="F15" s="46">
        <v>96</v>
      </c>
      <c r="G15" s="48">
        <v>97</v>
      </c>
      <c r="H15" s="47">
        <f t="shared" si="0"/>
        <v>288</v>
      </c>
      <c r="I15" s="32" t="s">
        <v>12</v>
      </c>
      <c r="J15" s="12" t="str">
        <f t="shared" si="1"/>
        <v>1</v>
      </c>
      <c r="K15" s="172">
        <v>7</v>
      </c>
      <c r="L15" s="10"/>
    </row>
    <row r="16" spans="1:15" ht="24.95" customHeight="1">
      <c r="A16" s="175">
        <v>9</v>
      </c>
      <c r="B16" s="57" t="s">
        <v>191</v>
      </c>
      <c r="C16" s="84" t="s">
        <v>63</v>
      </c>
      <c r="D16" s="64" t="s">
        <v>49</v>
      </c>
      <c r="E16" s="46">
        <v>94</v>
      </c>
      <c r="F16" s="46">
        <v>96</v>
      </c>
      <c r="G16" s="48">
        <v>97</v>
      </c>
      <c r="H16" s="47">
        <f t="shared" si="0"/>
        <v>287</v>
      </c>
      <c r="I16" s="32" t="s">
        <v>23</v>
      </c>
      <c r="J16" s="12" t="str">
        <f t="shared" si="1"/>
        <v>2</v>
      </c>
      <c r="K16" s="172">
        <v>5</v>
      </c>
      <c r="L16" s="10"/>
    </row>
    <row r="17" spans="1:12" ht="24.95" customHeight="1">
      <c r="A17" s="175">
        <v>10</v>
      </c>
      <c r="B17" s="57" t="s">
        <v>38</v>
      </c>
      <c r="C17" s="84" t="s">
        <v>40</v>
      </c>
      <c r="D17" s="64" t="s">
        <v>81</v>
      </c>
      <c r="E17" s="46">
        <v>92</v>
      </c>
      <c r="F17" s="46">
        <v>96</v>
      </c>
      <c r="G17" s="48">
        <v>98</v>
      </c>
      <c r="H17" s="47">
        <f t="shared" si="0"/>
        <v>286</v>
      </c>
      <c r="I17" s="32" t="s">
        <v>22</v>
      </c>
      <c r="J17" s="12" t="str">
        <f t="shared" si="1"/>
        <v>2</v>
      </c>
      <c r="K17" s="117">
        <v>4</v>
      </c>
      <c r="L17" s="10"/>
    </row>
    <row r="18" spans="1:12" ht="24.95" customHeight="1">
      <c r="A18" s="175">
        <v>11</v>
      </c>
      <c r="B18" s="57" t="s">
        <v>358</v>
      </c>
      <c r="C18" s="84" t="s">
        <v>63</v>
      </c>
      <c r="D18" s="64" t="s">
        <v>359</v>
      </c>
      <c r="E18" s="46">
        <v>96</v>
      </c>
      <c r="F18" s="46">
        <v>94</v>
      </c>
      <c r="G18" s="48">
        <v>96</v>
      </c>
      <c r="H18" s="47">
        <f t="shared" si="0"/>
        <v>286</v>
      </c>
      <c r="I18" s="32" t="s">
        <v>22</v>
      </c>
      <c r="J18" s="12" t="str">
        <f t="shared" si="1"/>
        <v>2</v>
      </c>
      <c r="K18" s="172" t="s">
        <v>75</v>
      </c>
      <c r="L18" s="10"/>
    </row>
    <row r="19" spans="1:12" ht="24.95" customHeight="1">
      <c r="A19" s="175">
        <v>12</v>
      </c>
      <c r="B19" s="57" t="s">
        <v>360</v>
      </c>
      <c r="C19" s="84" t="s">
        <v>71</v>
      </c>
      <c r="D19" s="64" t="s">
        <v>89</v>
      </c>
      <c r="E19" s="46">
        <v>96</v>
      </c>
      <c r="F19" s="46">
        <v>96</v>
      </c>
      <c r="G19" s="48">
        <v>94</v>
      </c>
      <c r="H19" s="47">
        <f t="shared" si="0"/>
        <v>286</v>
      </c>
      <c r="I19" s="32" t="s">
        <v>9</v>
      </c>
      <c r="J19" s="12" t="str">
        <f t="shared" si="1"/>
        <v>2</v>
      </c>
      <c r="K19" s="172" t="s">
        <v>75</v>
      </c>
      <c r="L19" s="10"/>
    </row>
    <row r="20" spans="1:12" ht="24.95" customHeight="1">
      <c r="A20" s="175">
        <v>13</v>
      </c>
      <c r="B20" s="57" t="s">
        <v>361</v>
      </c>
      <c r="C20" s="84" t="s">
        <v>71</v>
      </c>
      <c r="D20" s="64" t="s">
        <v>362</v>
      </c>
      <c r="E20" s="46">
        <v>99</v>
      </c>
      <c r="F20" s="46">
        <v>91</v>
      </c>
      <c r="G20" s="48">
        <v>95</v>
      </c>
      <c r="H20" s="47">
        <f t="shared" si="0"/>
        <v>285</v>
      </c>
      <c r="I20" s="32" t="s">
        <v>26</v>
      </c>
      <c r="J20" s="12" t="str">
        <f t="shared" si="1"/>
        <v>2</v>
      </c>
      <c r="K20" s="117">
        <v>3</v>
      </c>
      <c r="L20" s="10"/>
    </row>
    <row r="21" spans="1:12" ht="24.95" customHeight="1">
      <c r="A21" s="175">
        <v>14</v>
      </c>
      <c r="B21" s="57" t="s">
        <v>194</v>
      </c>
      <c r="C21" s="84" t="s">
        <v>99</v>
      </c>
      <c r="D21" s="64" t="s">
        <v>363</v>
      </c>
      <c r="E21" s="46">
        <v>94</v>
      </c>
      <c r="F21" s="46">
        <v>96</v>
      </c>
      <c r="G21" s="48">
        <v>95</v>
      </c>
      <c r="H21" s="47">
        <f t="shared" si="0"/>
        <v>285</v>
      </c>
      <c r="I21" s="32" t="s">
        <v>9</v>
      </c>
      <c r="J21" s="12" t="str">
        <f t="shared" si="1"/>
        <v>2</v>
      </c>
      <c r="K21" s="117" t="s">
        <v>75</v>
      </c>
      <c r="L21" s="10"/>
    </row>
    <row r="22" spans="1:12" ht="24.95" customHeight="1">
      <c r="A22" s="175">
        <v>15</v>
      </c>
      <c r="B22" s="57" t="s">
        <v>364</v>
      </c>
      <c r="C22" s="84" t="s">
        <v>101</v>
      </c>
      <c r="D22" s="64" t="s">
        <v>89</v>
      </c>
      <c r="E22" s="46">
        <v>97</v>
      </c>
      <c r="F22" s="46">
        <v>94</v>
      </c>
      <c r="G22" s="48">
        <v>93</v>
      </c>
      <c r="H22" s="47">
        <f t="shared" si="0"/>
        <v>284</v>
      </c>
      <c r="I22" s="32" t="s">
        <v>10</v>
      </c>
      <c r="J22" s="12" t="str">
        <f t="shared" si="1"/>
        <v>2</v>
      </c>
      <c r="K22" s="117" t="s">
        <v>75</v>
      </c>
      <c r="L22" s="10"/>
    </row>
    <row r="23" spans="1:12" ht="24.95" customHeight="1">
      <c r="A23" s="175">
        <v>16</v>
      </c>
      <c r="B23" s="57" t="s">
        <v>192</v>
      </c>
      <c r="C23" s="84" t="s">
        <v>59</v>
      </c>
      <c r="D23" s="64" t="s">
        <v>72</v>
      </c>
      <c r="E23" s="46">
        <v>93</v>
      </c>
      <c r="F23" s="46">
        <v>93</v>
      </c>
      <c r="G23" s="48">
        <v>98</v>
      </c>
      <c r="H23" s="47">
        <f t="shared" si="0"/>
        <v>284</v>
      </c>
      <c r="I23" s="32" t="s">
        <v>26</v>
      </c>
      <c r="J23" s="12" t="str">
        <f t="shared" si="1"/>
        <v>2</v>
      </c>
      <c r="K23" s="173" t="s">
        <v>75</v>
      </c>
      <c r="L23" s="10"/>
    </row>
    <row r="24" spans="1:12" ht="24.95" customHeight="1">
      <c r="A24" s="175">
        <v>17</v>
      </c>
      <c r="B24" s="57" t="s">
        <v>184</v>
      </c>
      <c r="C24" s="84" t="s">
        <v>175</v>
      </c>
      <c r="D24" s="64" t="s">
        <v>36</v>
      </c>
      <c r="E24" s="46">
        <v>96</v>
      </c>
      <c r="F24" s="46">
        <v>92</v>
      </c>
      <c r="G24" s="48">
        <v>96</v>
      </c>
      <c r="H24" s="47">
        <f t="shared" si="0"/>
        <v>284</v>
      </c>
      <c r="I24" s="32" t="s">
        <v>14</v>
      </c>
      <c r="J24" s="12" t="str">
        <f t="shared" si="1"/>
        <v>2</v>
      </c>
      <c r="K24" s="117">
        <v>2</v>
      </c>
    </row>
    <row r="25" spans="1:12" ht="24.95" customHeight="1">
      <c r="A25" s="175">
        <v>18</v>
      </c>
      <c r="B25" s="57" t="s">
        <v>190</v>
      </c>
      <c r="C25" s="84" t="s">
        <v>63</v>
      </c>
      <c r="D25" s="64" t="s">
        <v>67</v>
      </c>
      <c r="E25" s="46">
        <v>94</v>
      </c>
      <c r="F25" s="46">
        <v>94</v>
      </c>
      <c r="G25" s="48">
        <v>94</v>
      </c>
      <c r="H25" s="47">
        <f t="shared" si="0"/>
        <v>282</v>
      </c>
      <c r="I25" s="32" t="s">
        <v>12</v>
      </c>
      <c r="J25" s="12" t="str">
        <f t="shared" si="1"/>
        <v>2</v>
      </c>
      <c r="K25" s="117">
        <v>1</v>
      </c>
    </row>
    <row r="26" spans="1:12" ht="24.95" customHeight="1">
      <c r="A26" s="175">
        <v>19</v>
      </c>
      <c r="B26" s="57" t="s">
        <v>375</v>
      </c>
      <c r="C26" s="84" t="s">
        <v>63</v>
      </c>
      <c r="D26" s="64" t="s">
        <v>391</v>
      </c>
      <c r="E26" s="46">
        <v>95</v>
      </c>
      <c r="F26" s="46">
        <v>94</v>
      </c>
      <c r="G26" s="48">
        <v>93</v>
      </c>
      <c r="H26" s="47">
        <f t="shared" si="0"/>
        <v>282</v>
      </c>
      <c r="I26" s="32" t="s">
        <v>11</v>
      </c>
      <c r="J26" s="12" t="str">
        <f t="shared" si="1"/>
        <v>2</v>
      </c>
      <c r="K26" s="117" t="s">
        <v>3</v>
      </c>
      <c r="L26" s="10"/>
    </row>
    <row r="27" spans="1:12" ht="24.95" customHeight="1">
      <c r="A27" s="175">
        <v>20</v>
      </c>
      <c r="B27" s="57" t="s">
        <v>374</v>
      </c>
      <c r="C27" s="84" t="s">
        <v>55</v>
      </c>
      <c r="D27" s="64" t="s">
        <v>57</v>
      </c>
      <c r="E27" s="46">
        <v>95</v>
      </c>
      <c r="F27" s="46">
        <v>92</v>
      </c>
      <c r="G27" s="48">
        <v>94</v>
      </c>
      <c r="H27" s="47">
        <f t="shared" si="0"/>
        <v>281</v>
      </c>
      <c r="I27" s="32" t="s">
        <v>14</v>
      </c>
      <c r="J27" s="12" t="str">
        <f t="shared" si="1"/>
        <v>2</v>
      </c>
      <c r="K27" s="117" t="s">
        <v>3</v>
      </c>
    </row>
    <row r="28" spans="1:12" ht="24.95" customHeight="1">
      <c r="A28" s="175">
        <v>21</v>
      </c>
      <c r="B28" s="57" t="s">
        <v>365</v>
      </c>
      <c r="C28" s="84" t="s">
        <v>71</v>
      </c>
      <c r="D28" s="64" t="s">
        <v>36</v>
      </c>
      <c r="E28" s="46">
        <v>90</v>
      </c>
      <c r="F28" s="46">
        <v>96</v>
      </c>
      <c r="G28" s="48">
        <v>95</v>
      </c>
      <c r="H28" s="47">
        <f t="shared" si="0"/>
        <v>281</v>
      </c>
      <c r="I28" s="32" t="s">
        <v>12</v>
      </c>
      <c r="J28" s="12" t="str">
        <f t="shared" si="1"/>
        <v>2</v>
      </c>
      <c r="K28" s="117" t="s">
        <v>75</v>
      </c>
      <c r="L28" s="10"/>
    </row>
    <row r="29" spans="1:12" ht="24.95" customHeight="1">
      <c r="A29" s="175">
        <v>22</v>
      </c>
      <c r="B29" s="57" t="s">
        <v>189</v>
      </c>
      <c r="C29" s="84" t="s">
        <v>221</v>
      </c>
      <c r="D29" s="64" t="s">
        <v>372</v>
      </c>
      <c r="E29" s="46">
        <v>92</v>
      </c>
      <c r="F29" s="46">
        <v>92</v>
      </c>
      <c r="G29" s="48">
        <v>95</v>
      </c>
      <c r="H29" s="47">
        <f t="shared" si="0"/>
        <v>279</v>
      </c>
      <c r="I29" s="32" t="s">
        <v>22</v>
      </c>
      <c r="J29" s="12" t="str">
        <f t="shared" si="1"/>
        <v>3</v>
      </c>
      <c r="K29" s="117" t="s">
        <v>3</v>
      </c>
      <c r="L29" s="10"/>
    </row>
    <row r="30" spans="1:12" ht="24.95" customHeight="1">
      <c r="A30" s="175">
        <v>23</v>
      </c>
      <c r="B30" s="57" t="s">
        <v>380</v>
      </c>
      <c r="C30" s="84" t="s">
        <v>71</v>
      </c>
      <c r="D30" s="64" t="s">
        <v>36</v>
      </c>
      <c r="E30" s="46">
        <v>89</v>
      </c>
      <c r="F30" s="46">
        <v>95</v>
      </c>
      <c r="G30" s="48">
        <v>95</v>
      </c>
      <c r="H30" s="47">
        <f t="shared" si="0"/>
        <v>279</v>
      </c>
      <c r="I30" s="32" t="s">
        <v>9</v>
      </c>
      <c r="J30" s="12" t="str">
        <f t="shared" si="1"/>
        <v>3</v>
      </c>
      <c r="K30" s="117" t="s">
        <v>75</v>
      </c>
      <c r="L30" s="10"/>
    </row>
    <row r="31" spans="1:12" ht="24.95" customHeight="1">
      <c r="A31" s="175">
        <v>24</v>
      </c>
      <c r="B31" s="57" t="s">
        <v>193</v>
      </c>
      <c r="C31" s="84" t="s">
        <v>68</v>
      </c>
      <c r="D31" s="64" t="s">
        <v>81</v>
      </c>
      <c r="E31" s="46">
        <v>92</v>
      </c>
      <c r="F31" s="46">
        <v>94</v>
      </c>
      <c r="G31" s="48">
        <v>93</v>
      </c>
      <c r="H31" s="47">
        <f t="shared" si="0"/>
        <v>279</v>
      </c>
      <c r="I31" s="32" t="s">
        <v>15</v>
      </c>
      <c r="J31" s="12" t="str">
        <f t="shared" si="1"/>
        <v>3</v>
      </c>
      <c r="K31" s="117" t="s">
        <v>3</v>
      </c>
      <c r="L31" s="10"/>
    </row>
    <row r="32" spans="1:12" ht="24.95" customHeight="1">
      <c r="A32" s="175">
        <v>25</v>
      </c>
      <c r="B32" s="57" t="s">
        <v>376</v>
      </c>
      <c r="C32" s="84" t="s">
        <v>71</v>
      </c>
      <c r="D32" s="64" t="s">
        <v>249</v>
      </c>
      <c r="E32" s="46">
        <v>92</v>
      </c>
      <c r="F32" s="46">
        <v>95</v>
      </c>
      <c r="G32" s="48">
        <v>91</v>
      </c>
      <c r="H32" s="47">
        <f t="shared" si="0"/>
        <v>278</v>
      </c>
      <c r="I32" s="32" t="s">
        <v>9</v>
      </c>
      <c r="J32" s="12" t="str">
        <f t="shared" si="1"/>
        <v>3</v>
      </c>
      <c r="K32" s="117" t="s">
        <v>75</v>
      </c>
      <c r="L32" s="10"/>
    </row>
    <row r="33" spans="1:12" ht="24.95" customHeight="1">
      <c r="A33" s="175">
        <v>26</v>
      </c>
      <c r="B33" s="57" t="s">
        <v>181</v>
      </c>
      <c r="C33" s="84" t="s">
        <v>59</v>
      </c>
      <c r="D33" s="64" t="s">
        <v>89</v>
      </c>
      <c r="E33" s="46">
        <v>89</v>
      </c>
      <c r="F33" s="46">
        <v>95</v>
      </c>
      <c r="G33" s="48">
        <v>93</v>
      </c>
      <c r="H33" s="47">
        <f t="shared" si="0"/>
        <v>277</v>
      </c>
      <c r="I33" s="32" t="s">
        <v>14</v>
      </c>
      <c r="J33" s="12" t="str">
        <f t="shared" si="1"/>
        <v>3</v>
      </c>
      <c r="K33" s="173" t="s">
        <v>3</v>
      </c>
      <c r="L33" s="10"/>
    </row>
    <row r="34" spans="1:12" ht="24.95" customHeight="1">
      <c r="A34" s="175">
        <v>27</v>
      </c>
      <c r="B34" s="57" t="s">
        <v>197</v>
      </c>
      <c r="C34" s="84" t="s">
        <v>101</v>
      </c>
      <c r="D34" s="64" t="s">
        <v>45</v>
      </c>
      <c r="E34" s="46">
        <v>95</v>
      </c>
      <c r="F34" s="46">
        <v>89</v>
      </c>
      <c r="G34" s="48">
        <v>93</v>
      </c>
      <c r="H34" s="47">
        <f t="shared" si="0"/>
        <v>277</v>
      </c>
      <c r="I34" s="32" t="s">
        <v>15</v>
      </c>
      <c r="J34" s="12" t="str">
        <f t="shared" si="1"/>
        <v>3</v>
      </c>
      <c r="K34" s="172" t="s">
        <v>3</v>
      </c>
      <c r="L34" s="10"/>
    </row>
    <row r="35" spans="1:12" ht="24.95" customHeight="1">
      <c r="A35" s="175">
        <v>28</v>
      </c>
      <c r="B35" s="57" t="s">
        <v>185</v>
      </c>
      <c r="C35" s="84" t="s">
        <v>63</v>
      </c>
      <c r="D35" s="64" t="s">
        <v>49</v>
      </c>
      <c r="E35" s="46">
        <v>91</v>
      </c>
      <c r="F35" s="46">
        <v>90</v>
      </c>
      <c r="G35" s="48">
        <v>95</v>
      </c>
      <c r="H35" s="47">
        <f t="shared" si="0"/>
        <v>276</v>
      </c>
      <c r="I35" s="32" t="s">
        <v>9</v>
      </c>
      <c r="J35" s="12" t="str">
        <f t="shared" si="1"/>
        <v>3</v>
      </c>
      <c r="K35" s="172" t="s">
        <v>3</v>
      </c>
      <c r="L35" s="10"/>
    </row>
    <row r="36" spans="1:12" ht="12" customHeight="1">
      <c r="A36" s="175"/>
      <c r="B36" s="57"/>
      <c r="C36" s="84"/>
      <c r="D36" s="64"/>
      <c r="E36" s="46"/>
      <c r="F36" s="46"/>
      <c r="G36" s="48"/>
      <c r="H36" s="47"/>
      <c r="I36" s="32"/>
      <c r="J36" s="12"/>
      <c r="K36" s="173"/>
      <c r="L36" s="10"/>
    </row>
    <row r="37" spans="1:12" ht="24.95" customHeight="1">
      <c r="A37" s="175"/>
      <c r="B37" s="57"/>
      <c r="C37" s="84"/>
      <c r="D37" s="64"/>
      <c r="E37" s="46"/>
      <c r="F37" s="46"/>
      <c r="G37" s="48"/>
      <c r="H37" s="120" t="s">
        <v>198</v>
      </c>
      <c r="I37" s="32"/>
      <c r="J37" s="12"/>
      <c r="K37" s="173"/>
      <c r="L37" s="10"/>
    </row>
    <row r="38" spans="1:12" ht="24.95" customHeight="1">
      <c r="A38" s="175">
        <v>29</v>
      </c>
      <c r="B38" s="57" t="s">
        <v>379</v>
      </c>
      <c r="C38" s="84" t="s">
        <v>46</v>
      </c>
      <c r="D38" s="64" t="s">
        <v>53</v>
      </c>
      <c r="E38" s="46">
        <v>91</v>
      </c>
      <c r="F38" s="46">
        <v>93</v>
      </c>
      <c r="G38" s="48">
        <v>92</v>
      </c>
      <c r="H38" s="47">
        <f t="shared" ref="H38:H60" si="2">E38+F38+G38</f>
        <v>276</v>
      </c>
      <c r="I38" s="32" t="s">
        <v>11</v>
      </c>
      <c r="J38" s="12" t="str">
        <f t="shared" ref="J38:J60" si="3">IF(OR(AND(H38&gt;0, H38&lt;265), H38=0, H38=264),"-",IF(OR(AND(H38&gt;264,H38&lt;270),H38=265,H38=269),"юн",IF(OR(AND(H38&gt;269,H38&lt;280),H38=270,H38=279),"3",IF(OR(AND(H38&gt;279,H38&lt;288),H38=280,H38=287),"2",IF(OR(AND(H38&gt;287,H38&lt;294),H38=288,H38=293),"1",IF(OR(AND(H38&gt;297,H38&lt;296),H38=294,H38=295),"КМС",IF(OR(AND(H38&gt;295,H38&lt;301),H38=296, H38=600),"МС",)))))))</f>
        <v>3</v>
      </c>
      <c r="K38" s="117" t="s">
        <v>3</v>
      </c>
      <c r="L38" s="10"/>
    </row>
    <row r="39" spans="1:12" ht="24.95" customHeight="1">
      <c r="A39" s="175">
        <v>30</v>
      </c>
      <c r="B39" s="57" t="s">
        <v>231</v>
      </c>
      <c r="C39" s="84" t="s">
        <v>101</v>
      </c>
      <c r="D39" s="64" t="s">
        <v>67</v>
      </c>
      <c r="E39" s="46">
        <v>90</v>
      </c>
      <c r="F39" s="46">
        <v>93</v>
      </c>
      <c r="G39" s="48">
        <v>92</v>
      </c>
      <c r="H39" s="47">
        <f t="shared" si="2"/>
        <v>275</v>
      </c>
      <c r="I39" s="32" t="s">
        <v>12</v>
      </c>
      <c r="J39" s="12" t="str">
        <f t="shared" si="3"/>
        <v>3</v>
      </c>
      <c r="K39" s="117" t="s">
        <v>75</v>
      </c>
      <c r="L39" s="173"/>
    </row>
    <row r="40" spans="1:12" ht="24.95" customHeight="1">
      <c r="A40" s="175">
        <v>31</v>
      </c>
      <c r="B40" s="57" t="s">
        <v>233</v>
      </c>
      <c r="C40" s="84" t="s">
        <v>144</v>
      </c>
      <c r="D40" s="64" t="s">
        <v>67</v>
      </c>
      <c r="E40" s="46">
        <v>93</v>
      </c>
      <c r="F40" s="46">
        <v>90</v>
      </c>
      <c r="G40" s="48">
        <v>92</v>
      </c>
      <c r="H40" s="47">
        <f t="shared" si="2"/>
        <v>275</v>
      </c>
      <c r="I40" s="32" t="s">
        <v>12</v>
      </c>
      <c r="J40" s="12" t="str">
        <f t="shared" si="3"/>
        <v>3</v>
      </c>
      <c r="K40" s="172" t="s">
        <v>75</v>
      </c>
      <c r="L40" s="10"/>
    </row>
    <row r="41" spans="1:12" ht="24.95" customHeight="1">
      <c r="A41" s="175">
        <v>32</v>
      </c>
      <c r="B41" s="57" t="s">
        <v>235</v>
      </c>
      <c r="C41" s="84" t="s">
        <v>101</v>
      </c>
      <c r="D41" s="64" t="s">
        <v>67</v>
      </c>
      <c r="E41" s="46">
        <v>92</v>
      </c>
      <c r="F41" s="46">
        <v>88</v>
      </c>
      <c r="G41" s="48">
        <v>95</v>
      </c>
      <c r="H41" s="47">
        <f t="shared" si="2"/>
        <v>275</v>
      </c>
      <c r="I41" s="32" t="s">
        <v>16</v>
      </c>
      <c r="J41" s="12" t="str">
        <f t="shared" si="3"/>
        <v>3</v>
      </c>
      <c r="K41" s="117" t="s">
        <v>75</v>
      </c>
      <c r="L41" s="10"/>
    </row>
    <row r="42" spans="1:12" ht="24.95" customHeight="1">
      <c r="A42" s="175">
        <v>33</v>
      </c>
      <c r="B42" s="57" t="s">
        <v>25</v>
      </c>
      <c r="C42" s="84" t="s">
        <v>40</v>
      </c>
      <c r="D42" s="64" t="s">
        <v>366</v>
      </c>
      <c r="E42" s="46">
        <v>89</v>
      </c>
      <c r="F42" s="46">
        <v>94</v>
      </c>
      <c r="G42" s="48">
        <v>92</v>
      </c>
      <c r="H42" s="47">
        <f t="shared" si="2"/>
        <v>275</v>
      </c>
      <c r="I42" s="32" t="s">
        <v>16</v>
      </c>
      <c r="J42" s="12" t="str">
        <f t="shared" si="3"/>
        <v>3</v>
      </c>
      <c r="K42" s="117" t="s">
        <v>3</v>
      </c>
      <c r="L42" s="10"/>
    </row>
    <row r="43" spans="1:12" ht="24.95" customHeight="1">
      <c r="A43" s="175">
        <v>34</v>
      </c>
      <c r="B43" s="57" t="s">
        <v>371</v>
      </c>
      <c r="C43" s="84" t="s">
        <v>55</v>
      </c>
      <c r="D43" s="64" t="s">
        <v>372</v>
      </c>
      <c r="E43" s="46">
        <v>86</v>
      </c>
      <c r="F43" s="46">
        <v>94</v>
      </c>
      <c r="G43" s="48">
        <v>95</v>
      </c>
      <c r="H43" s="47">
        <f t="shared" si="2"/>
        <v>275</v>
      </c>
      <c r="I43" s="32" t="s">
        <v>13</v>
      </c>
      <c r="J43" s="12" t="str">
        <f t="shared" si="3"/>
        <v>3</v>
      </c>
      <c r="K43" s="117" t="s">
        <v>3</v>
      </c>
      <c r="L43" s="10"/>
    </row>
    <row r="44" spans="1:12" ht="24.95" customHeight="1">
      <c r="A44" s="175">
        <v>35</v>
      </c>
      <c r="B44" s="57" t="s">
        <v>183</v>
      </c>
      <c r="C44" s="84" t="s">
        <v>71</v>
      </c>
      <c r="D44" s="64" t="s">
        <v>93</v>
      </c>
      <c r="E44" s="46">
        <v>86</v>
      </c>
      <c r="F44" s="46">
        <v>94</v>
      </c>
      <c r="G44" s="48">
        <v>94</v>
      </c>
      <c r="H44" s="47">
        <f t="shared" si="2"/>
        <v>274</v>
      </c>
      <c r="I44" s="32" t="s">
        <v>12</v>
      </c>
      <c r="J44" s="12" t="str">
        <f t="shared" si="3"/>
        <v>3</v>
      </c>
      <c r="K44" s="117" t="s">
        <v>3</v>
      </c>
      <c r="L44" s="10"/>
    </row>
    <row r="45" spans="1:12" ht="24.95" customHeight="1">
      <c r="A45" s="175">
        <v>36</v>
      </c>
      <c r="B45" s="57" t="s">
        <v>369</v>
      </c>
      <c r="C45" s="84" t="s">
        <v>68</v>
      </c>
      <c r="D45" s="64" t="s">
        <v>72</v>
      </c>
      <c r="E45" s="46">
        <v>86</v>
      </c>
      <c r="F45" s="46">
        <v>92</v>
      </c>
      <c r="G45" s="48">
        <v>96</v>
      </c>
      <c r="H45" s="47">
        <f t="shared" si="2"/>
        <v>274</v>
      </c>
      <c r="I45" s="32" t="s">
        <v>16</v>
      </c>
      <c r="J45" s="12" t="str">
        <f t="shared" si="3"/>
        <v>3</v>
      </c>
      <c r="K45" s="117" t="s">
        <v>3</v>
      </c>
      <c r="L45" s="10"/>
    </row>
    <row r="46" spans="1:12" ht="24.95" customHeight="1">
      <c r="A46" s="175">
        <v>37</v>
      </c>
      <c r="B46" s="57" t="s">
        <v>378</v>
      </c>
      <c r="C46" s="84" t="s">
        <v>55</v>
      </c>
      <c r="D46" s="64" t="s">
        <v>57</v>
      </c>
      <c r="E46" s="46">
        <v>94</v>
      </c>
      <c r="F46" s="46">
        <v>88</v>
      </c>
      <c r="G46" s="48">
        <v>91</v>
      </c>
      <c r="H46" s="47">
        <f t="shared" si="2"/>
        <v>273</v>
      </c>
      <c r="I46" s="32" t="s">
        <v>15</v>
      </c>
      <c r="J46" s="12" t="str">
        <f t="shared" si="3"/>
        <v>3</v>
      </c>
      <c r="K46" s="173" t="s">
        <v>3</v>
      </c>
      <c r="L46" s="10"/>
    </row>
    <row r="47" spans="1:12" ht="24.95" customHeight="1">
      <c r="A47" s="175">
        <v>38</v>
      </c>
      <c r="B47" s="57" t="s">
        <v>196</v>
      </c>
      <c r="C47" s="84" t="s">
        <v>59</v>
      </c>
      <c r="D47" s="64" t="s">
        <v>67</v>
      </c>
      <c r="E47" s="46">
        <v>90</v>
      </c>
      <c r="F47" s="46">
        <v>90</v>
      </c>
      <c r="G47" s="48">
        <v>92</v>
      </c>
      <c r="H47" s="47">
        <f t="shared" si="2"/>
        <v>272</v>
      </c>
      <c r="I47" s="32" t="s">
        <v>11</v>
      </c>
      <c r="J47" s="12" t="str">
        <f t="shared" si="3"/>
        <v>3</v>
      </c>
      <c r="K47" s="117" t="s">
        <v>75</v>
      </c>
      <c r="L47" s="10"/>
    </row>
    <row r="48" spans="1:12" ht="24.95" customHeight="1">
      <c r="A48" s="175">
        <v>39</v>
      </c>
      <c r="B48" s="57" t="s">
        <v>377</v>
      </c>
      <c r="C48" s="84" t="s">
        <v>55</v>
      </c>
      <c r="D48" s="64" t="s">
        <v>47</v>
      </c>
      <c r="E48" s="46">
        <v>88</v>
      </c>
      <c r="F48" s="46">
        <v>91</v>
      </c>
      <c r="G48" s="48">
        <v>91</v>
      </c>
      <c r="H48" s="47">
        <f t="shared" si="2"/>
        <v>270</v>
      </c>
      <c r="I48" s="32" t="s">
        <v>11</v>
      </c>
      <c r="J48" s="12" t="str">
        <f t="shared" si="3"/>
        <v>3</v>
      </c>
      <c r="K48" s="117" t="s">
        <v>75</v>
      </c>
      <c r="L48" s="10"/>
    </row>
    <row r="49" spans="1:12" ht="24.95" customHeight="1">
      <c r="A49" s="175">
        <v>40</v>
      </c>
      <c r="B49" s="57" t="s">
        <v>230</v>
      </c>
      <c r="C49" s="84" t="s">
        <v>144</v>
      </c>
      <c r="D49" s="64" t="s">
        <v>67</v>
      </c>
      <c r="E49" s="46">
        <v>91</v>
      </c>
      <c r="F49" s="46">
        <v>88</v>
      </c>
      <c r="G49" s="48">
        <v>91</v>
      </c>
      <c r="H49" s="47">
        <f t="shared" si="2"/>
        <v>270</v>
      </c>
      <c r="I49" s="32" t="s">
        <v>18</v>
      </c>
      <c r="J49" s="12" t="str">
        <f t="shared" si="3"/>
        <v>3</v>
      </c>
      <c r="K49" s="117" t="s">
        <v>75</v>
      </c>
      <c r="L49" s="10"/>
    </row>
    <row r="50" spans="1:12" ht="24.95" customHeight="1">
      <c r="A50" s="175">
        <v>41</v>
      </c>
      <c r="B50" s="57" t="s">
        <v>367</v>
      </c>
      <c r="C50" s="84" t="s">
        <v>59</v>
      </c>
      <c r="D50" s="64" t="s">
        <v>368</v>
      </c>
      <c r="E50" s="46">
        <v>88</v>
      </c>
      <c r="F50" s="46">
        <v>89</v>
      </c>
      <c r="G50" s="48">
        <v>92</v>
      </c>
      <c r="H50" s="47">
        <f t="shared" si="2"/>
        <v>269</v>
      </c>
      <c r="I50" s="32" t="s">
        <v>16</v>
      </c>
      <c r="J50" s="12" t="str">
        <f t="shared" si="3"/>
        <v>юн</v>
      </c>
      <c r="K50" s="117" t="s">
        <v>3</v>
      </c>
      <c r="L50" s="173"/>
    </row>
    <row r="51" spans="1:12" ht="24.95" customHeight="1">
      <c r="A51" s="175">
        <v>42</v>
      </c>
      <c r="B51" s="57" t="s">
        <v>373</v>
      </c>
      <c r="C51" s="84" t="s">
        <v>71</v>
      </c>
      <c r="D51" s="64" t="s">
        <v>372</v>
      </c>
      <c r="E51" s="46">
        <v>88</v>
      </c>
      <c r="F51" s="46">
        <v>88</v>
      </c>
      <c r="G51" s="48">
        <v>92</v>
      </c>
      <c r="H51" s="47">
        <f t="shared" si="2"/>
        <v>268</v>
      </c>
      <c r="I51" s="32" t="s">
        <v>15</v>
      </c>
      <c r="J51" s="12" t="str">
        <f t="shared" si="3"/>
        <v>юн</v>
      </c>
      <c r="K51" s="117" t="s">
        <v>3</v>
      </c>
      <c r="L51" s="10"/>
    </row>
    <row r="52" spans="1:12" ht="24.95" customHeight="1">
      <c r="A52" s="175">
        <v>43</v>
      </c>
      <c r="B52" s="57" t="s">
        <v>232</v>
      </c>
      <c r="C52" s="84" t="s">
        <v>101</v>
      </c>
      <c r="D52" s="64" t="s">
        <v>67</v>
      </c>
      <c r="E52" s="46">
        <v>93</v>
      </c>
      <c r="F52" s="46">
        <v>87</v>
      </c>
      <c r="G52" s="48">
        <v>87</v>
      </c>
      <c r="H52" s="47">
        <f t="shared" si="2"/>
        <v>267</v>
      </c>
      <c r="I52" s="32" t="s">
        <v>9</v>
      </c>
      <c r="J52" s="12" t="str">
        <f t="shared" si="3"/>
        <v>юн</v>
      </c>
      <c r="K52" s="173" t="s">
        <v>75</v>
      </c>
      <c r="L52" s="10"/>
    </row>
    <row r="53" spans="1:12" ht="24.95" customHeight="1">
      <c r="A53" s="175">
        <v>44</v>
      </c>
      <c r="B53" s="57" t="s">
        <v>229</v>
      </c>
      <c r="C53" s="84" t="s">
        <v>144</v>
      </c>
      <c r="D53" s="64" t="s">
        <v>67</v>
      </c>
      <c r="E53" s="46">
        <v>93</v>
      </c>
      <c r="F53" s="46">
        <v>89</v>
      </c>
      <c r="G53" s="48">
        <v>85</v>
      </c>
      <c r="H53" s="47">
        <f t="shared" si="2"/>
        <v>267</v>
      </c>
      <c r="I53" s="32" t="s">
        <v>15</v>
      </c>
      <c r="J53" s="12" t="str">
        <f t="shared" si="3"/>
        <v>юн</v>
      </c>
      <c r="K53" s="117" t="s">
        <v>75</v>
      </c>
      <c r="L53" s="10"/>
    </row>
    <row r="54" spans="1:12" ht="24.95" customHeight="1">
      <c r="A54" s="175">
        <v>45</v>
      </c>
      <c r="B54" s="57" t="s">
        <v>234</v>
      </c>
      <c r="C54" s="84" t="s">
        <v>101</v>
      </c>
      <c r="D54" s="64" t="s">
        <v>67</v>
      </c>
      <c r="E54" s="46">
        <v>92</v>
      </c>
      <c r="F54" s="46">
        <v>88</v>
      </c>
      <c r="G54" s="48">
        <v>87</v>
      </c>
      <c r="H54" s="47">
        <f t="shared" si="2"/>
        <v>267</v>
      </c>
      <c r="I54" s="32" t="s">
        <v>16</v>
      </c>
      <c r="J54" s="12" t="str">
        <f t="shared" si="3"/>
        <v>юн</v>
      </c>
      <c r="K54" s="173" t="s">
        <v>75</v>
      </c>
      <c r="L54" s="10"/>
    </row>
    <row r="55" spans="1:12" ht="24.95" customHeight="1">
      <c r="A55" s="175">
        <v>46</v>
      </c>
      <c r="B55" s="57" t="s">
        <v>73</v>
      </c>
      <c r="C55" s="84" t="s">
        <v>59</v>
      </c>
      <c r="D55" s="64" t="s">
        <v>67</v>
      </c>
      <c r="E55" s="46">
        <v>90</v>
      </c>
      <c r="F55" s="46">
        <v>89</v>
      </c>
      <c r="G55" s="48">
        <v>87</v>
      </c>
      <c r="H55" s="47">
        <f t="shared" si="2"/>
        <v>266</v>
      </c>
      <c r="I55" s="32" t="s">
        <v>11</v>
      </c>
      <c r="J55" s="12" t="str">
        <f t="shared" si="3"/>
        <v>юн</v>
      </c>
      <c r="K55" s="117" t="s">
        <v>75</v>
      </c>
      <c r="L55" s="10"/>
    </row>
    <row r="56" spans="1:12" ht="24.95" customHeight="1">
      <c r="A56" s="175">
        <v>47</v>
      </c>
      <c r="B56" s="57" t="s">
        <v>236</v>
      </c>
      <c r="C56" s="84" t="s">
        <v>71</v>
      </c>
      <c r="D56" s="64" t="s">
        <v>67</v>
      </c>
      <c r="E56" s="46">
        <v>89</v>
      </c>
      <c r="F56" s="46">
        <v>87</v>
      </c>
      <c r="G56" s="48">
        <v>90</v>
      </c>
      <c r="H56" s="47">
        <f t="shared" si="2"/>
        <v>266</v>
      </c>
      <c r="I56" s="32" t="s">
        <v>16</v>
      </c>
      <c r="J56" s="12" t="str">
        <f t="shared" si="3"/>
        <v>юн</v>
      </c>
      <c r="K56" s="117" t="s">
        <v>75</v>
      </c>
      <c r="L56" s="10"/>
    </row>
    <row r="57" spans="1:12" ht="24.95" customHeight="1">
      <c r="A57" s="175">
        <v>48</v>
      </c>
      <c r="B57" s="57" t="s">
        <v>182</v>
      </c>
      <c r="C57" s="84" t="s">
        <v>40</v>
      </c>
      <c r="D57" s="64" t="s">
        <v>57</v>
      </c>
      <c r="E57" s="46">
        <v>88</v>
      </c>
      <c r="F57" s="46">
        <v>89</v>
      </c>
      <c r="G57" s="48">
        <v>89</v>
      </c>
      <c r="H57" s="47">
        <f t="shared" si="2"/>
        <v>266</v>
      </c>
      <c r="I57" s="32" t="s">
        <v>16</v>
      </c>
      <c r="J57" s="12" t="str">
        <f t="shared" si="3"/>
        <v>юн</v>
      </c>
      <c r="K57" s="117" t="s">
        <v>3</v>
      </c>
      <c r="L57" s="10"/>
    </row>
    <row r="58" spans="1:12" ht="24.95" customHeight="1">
      <c r="A58" s="175">
        <v>49</v>
      </c>
      <c r="B58" s="57" t="s">
        <v>381</v>
      </c>
      <c r="C58" s="84" t="s">
        <v>80</v>
      </c>
      <c r="D58" s="64" t="s">
        <v>67</v>
      </c>
      <c r="E58" s="46">
        <v>91</v>
      </c>
      <c r="F58" s="46">
        <v>82</v>
      </c>
      <c r="G58" s="48">
        <v>91</v>
      </c>
      <c r="H58" s="47">
        <f t="shared" si="2"/>
        <v>264</v>
      </c>
      <c r="I58" s="32" t="s">
        <v>15</v>
      </c>
      <c r="J58" s="12" t="str">
        <f t="shared" si="3"/>
        <v>-</v>
      </c>
      <c r="K58" s="173" t="s">
        <v>75</v>
      </c>
      <c r="L58" s="10"/>
    </row>
    <row r="59" spans="1:12" ht="21.95" customHeight="1">
      <c r="A59" s="175">
        <v>50</v>
      </c>
      <c r="B59" s="57" t="s">
        <v>370</v>
      </c>
      <c r="C59" s="84" t="s">
        <v>203</v>
      </c>
      <c r="D59" s="64" t="s">
        <v>36</v>
      </c>
      <c r="E59" s="46">
        <v>80</v>
      </c>
      <c r="F59" s="46">
        <v>73</v>
      </c>
      <c r="G59" s="48">
        <v>88</v>
      </c>
      <c r="H59" s="47">
        <f t="shared" si="2"/>
        <v>241</v>
      </c>
      <c r="I59" s="32" t="s">
        <v>18</v>
      </c>
      <c r="J59" s="12" t="str">
        <f t="shared" si="3"/>
        <v>-</v>
      </c>
      <c r="K59" s="173" t="s">
        <v>3</v>
      </c>
      <c r="L59" s="10"/>
    </row>
    <row r="60" spans="1:12" ht="21.95" customHeight="1">
      <c r="A60" s="175">
        <v>51</v>
      </c>
      <c r="B60" s="57" t="s">
        <v>220</v>
      </c>
      <c r="C60" s="84" t="s">
        <v>175</v>
      </c>
      <c r="D60" s="64" t="s">
        <v>36</v>
      </c>
      <c r="E60" s="46">
        <v>84</v>
      </c>
      <c r="F60" s="46">
        <v>73</v>
      </c>
      <c r="G60" s="48">
        <v>72</v>
      </c>
      <c r="H60" s="47">
        <f t="shared" si="2"/>
        <v>229</v>
      </c>
      <c r="I60" s="32" t="s">
        <v>17</v>
      </c>
      <c r="J60" s="12" t="str">
        <f t="shared" si="3"/>
        <v>-</v>
      </c>
      <c r="K60" s="173" t="s">
        <v>3</v>
      </c>
      <c r="L60" s="10"/>
    </row>
    <row r="61" spans="1:12" ht="6.75" customHeight="1">
      <c r="A61" s="175"/>
      <c r="B61" s="132"/>
      <c r="C61" s="124"/>
      <c r="D61" s="133"/>
      <c r="E61" s="46"/>
      <c r="F61" s="46"/>
      <c r="G61" s="120"/>
      <c r="H61" s="47"/>
      <c r="I61" s="32"/>
      <c r="J61" s="2"/>
      <c r="K61" s="13"/>
      <c r="L61" s="10"/>
    </row>
    <row r="62" spans="1:12" ht="21.95" customHeight="1">
      <c r="A62" s="10"/>
      <c r="B62" s="7"/>
      <c r="C62" s="286" t="s">
        <v>292</v>
      </c>
      <c r="D62" s="286"/>
      <c r="E62" s="286"/>
      <c r="F62" s="286"/>
      <c r="G62" s="286"/>
      <c r="H62" s="18"/>
      <c r="I62" s="10"/>
      <c r="J62" s="26"/>
      <c r="K62" s="12"/>
      <c r="L62" s="10"/>
    </row>
    <row r="63" spans="1:12" ht="30.75" customHeight="1">
      <c r="A63" s="131"/>
      <c r="B63" s="132" t="s">
        <v>214</v>
      </c>
      <c r="C63" s="293" t="s">
        <v>382</v>
      </c>
      <c r="D63" s="294"/>
      <c r="E63" s="294"/>
      <c r="F63" s="294"/>
      <c r="G63" s="134"/>
      <c r="H63" s="134"/>
      <c r="I63" s="17">
        <v>39</v>
      </c>
      <c r="J63" s="131"/>
      <c r="K63" s="12"/>
      <c r="L63" s="10"/>
    </row>
    <row r="64" spans="1:12" ht="15.95" customHeight="1">
      <c r="A64" s="131"/>
      <c r="B64" s="132" t="s">
        <v>151</v>
      </c>
      <c r="C64" t="s">
        <v>383</v>
      </c>
      <c r="E64" s="131"/>
      <c r="F64" s="131"/>
      <c r="G64" s="134"/>
      <c r="H64" s="134"/>
      <c r="I64" s="17">
        <v>23</v>
      </c>
      <c r="J64" s="131"/>
      <c r="K64" s="12"/>
      <c r="L64" s="10"/>
    </row>
    <row r="65" spans="1:12" ht="15.95" customHeight="1">
      <c r="A65" s="131"/>
      <c r="B65" s="132" t="s">
        <v>384</v>
      </c>
      <c r="C65" t="s">
        <v>385</v>
      </c>
      <c r="D65" s="133"/>
      <c r="G65" s="134"/>
      <c r="H65" s="134"/>
      <c r="I65" s="17">
        <v>15</v>
      </c>
      <c r="J65" s="131"/>
      <c r="K65" s="12"/>
      <c r="L65" s="10"/>
    </row>
    <row r="66" spans="1:12" ht="15.95" customHeight="1">
      <c r="A66" s="131"/>
      <c r="B66" s="132" t="s">
        <v>297</v>
      </c>
      <c r="C66" t="s">
        <v>386</v>
      </c>
      <c r="E66" s="131"/>
      <c r="F66" s="131"/>
      <c r="G66" s="134"/>
      <c r="H66" s="134"/>
      <c r="I66" s="17">
        <v>15</v>
      </c>
      <c r="J66" s="131"/>
      <c r="K66" s="12"/>
      <c r="L66" s="10"/>
    </row>
    <row r="67" spans="1:12" ht="15.95" customHeight="1">
      <c r="A67" s="131"/>
      <c r="B67" s="132" t="s">
        <v>218</v>
      </c>
      <c r="C67" t="s">
        <v>387</v>
      </c>
      <c r="D67" s="133"/>
      <c r="E67" s="131"/>
      <c r="F67" s="131"/>
      <c r="G67" s="134"/>
      <c r="H67" s="134"/>
      <c r="I67" s="17">
        <v>9</v>
      </c>
      <c r="J67" s="131"/>
      <c r="K67" s="12"/>
      <c r="L67" s="10"/>
    </row>
    <row r="68" spans="1:12" ht="15.95" customHeight="1">
      <c r="A68" s="131"/>
      <c r="B68" s="132" t="s">
        <v>345</v>
      </c>
      <c r="C68" t="s">
        <v>388</v>
      </c>
      <c r="D68" s="133"/>
      <c r="E68" s="46"/>
      <c r="F68" s="46"/>
      <c r="G68" s="120"/>
      <c r="H68" s="134"/>
      <c r="I68" s="17">
        <v>7</v>
      </c>
      <c r="J68" s="131"/>
      <c r="K68" s="12"/>
      <c r="L68" s="10"/>
    </row>
    <row r="69" spans="1:12" ht="15.95" customHeight="1">
      <c r="A69" s="131"/>
      <c r="B69" s="132" t="s">
        <v>216</v>
      </c>
      <c r="C69" t="s">
        <v>389</v>
      </c>
      <c r="D69" s="133"/>
      <c r="E69" s="131"/>
      <c r="F69" s="131"/>
      <c r="G69" s="134"/>
      <c r="H69" s="134"/>
      <c r="I69" s="17">
        <v>5</v>
      </c>
      <c r="J69" s="131"/>
      <c r="K69" s="12"/>
      <c r="L69" s="10"/>
    </row>
    <row r="70" spans="1:12" ht="30" customHeight="1">
      <c r="A70" s="131"/>
      <c r="B70" s="121" t="s">
        <v>138</v>
      </c>
      <c r="C70" s="121"/>
      <c r="D70" s="121"/>
      <c r="E70" s="121"/>
      <c r="F70" s="122"/>
      <c r="G70" s="122"/>
      <c r="H70" s="123" t="s">
        <v>199</v>
      </c>
      <c r="I70" s="122"/>
      <c r="J70" s="122"/>
      <c r="K70" s="123"/>
      <c r="L70" s="128"/>
    </row>
    <row r="71" spans="1:12" ht="9" customHeight="1">
      <c r="A71" s="114"/>
      <c r="B71" s="122"/>
      <c r="C71" s="122"/>
      <c r="D71" s="122"/>
      <c r="E71" s="122"/>
      <c r="F71" s="122"/>
      <c r="G71" s="122"/>
      <c r="H71" s="123"/>
      <c r="I71" s="122"/>
      <c r="J71" s="122"/>
      <c r="K71" s="123"/>
      <c r="L71" s="128"/>
    </row>
    <row r="72" spans="1:12" ht="21.95" customHeight="1">
      <c r="A72" s="114"/>
      <c r="B72" s="124" t="s">
        <v>287</v>
      </c>
      <c r="C72" s="125"/>
      <c r="D72" s="125"/>
      <c r="E72" s="125"/>
      <c r="F72" s="125"/>
      <c r="G72" s="126"/>
      <c r="H72" s="123" t="s">
        <v>140</v>
      </c>
      <c r="I72" s="127"/>
      <c r="J72" s="127"/>
      <c r="K72" s="123"/>
      <c r="L72" s="128"/>
    </row>
    <row r="73" spans="1:12" ht="21.95" customHeight="1">
      <c r="A73" s="114"/>
      <c r="B73" s="11"/>
      <c r="C73" s="53"/>
      <c r="D73" s="49"/>
      <c r="E73" s="46"/>
      <c r="F73" s="46"/>
      <c r="G73" s="48"/>
      <c r="H73" s="47"/>
      <c r="I73" s="32"/>
      <c r="J73" s="2"/>
      <c r="K73" s="13"/>
      <c r="L73" s="10"/>
    </row>
    <row r="74" spans="1:12" ht="21.95" customHeight="1">
      <c r="A74" s="114"/>
      <c r="B74" s="11"/>
      <c r="C74" s="53"/>
      <c r="D74" s="49"/>
      <c r="E74" s="46"/>
      <c r="F74" s="46"/>
      <c r="G74" s="48"/>
      <c r="H74" s="47"/>
      <c r="I74" s="32"/>
      <c r="J74" s="2"/>
      <c r="K74" s="13"/>
      <c r="L74" s="10"/>
    </row>
    <row r="75" spans="1:12" ht="21.95" customHeight="1">
      <c r="A75" s="114"/>
      <c r="B75" s="11"/>
      <c r="C75" s="53"/>
      <c r="D75" s="49"/>
      <c r="E75" s="46"/>
      <c r="F75" s="46"/>
      <c r="G75" s="48"/>
      <c r="H75" s="47"/>
      <c r="I75" s="32"/>
      <c r="J75" s="2"/>
      <c r="K75" s="13"/>
      <c r="L75" s="10"/>
    </row>
    <row r="76" spans="1:12" ht="21.95" customHeight="1">
      <c r="A76" s="114"/>
      <c r="B76" s="11"/>
      <c r="C76" s="53"/>
      <c r="D76" s="49"/>
      <c r="E76" s="46"/>
      <c r="F76" s="46"/>
      <c r="G76" s="48"/>
      <c r="H76" s="47"/>
      <c r="I76" s="32"/>
      <c r="J76" s="2"/>
      <c r="K76" s="13"/>
      <c r="L76" s="10"/>
    </row>
    <row r="77" spans="1:12" ht="21.95" customHeight="1">
      <c r="A77" s="114"/>
      <c r="B77" s="11"/>
      <c r="C77" s="53"/>
      <c r="D77" s="49"/>
      <c r="E77" s="46"/>
      <c r="F77" s="46"/>
      <c r="G77" s="48"/>
      <c r="H77" s="47"/>
      <c r="I77" s="32"/>
      <c r="J77" s="2"/>
      <c r="K77" s="13"/>
      <c r="L77" s="10"/>
    </row>
    <row r="78" spans="1:12" ht="21.95" customHeight="1">
      <c r="A78" s="114"/>
      <c r="B78" s="11"/>
      <c r="C78" s="53"/>
      <c r="D78" s="49"/>
      <c r="E78" s="46"/>
      <c r="F78" s="46"/>
      <c r="G78" s="48"/>
      <c r="H78" s="47"/>
      <c r="I78" s="32"/>
      <c r="J78" s="2"/>
      <c r="K78" s="13"/>
      <c r="L78" s="10"/>
    </row>
    <row r="82" ht="14.25" customHeight="1"/>
    <row r="83" ht="14.25" customHeight="1"/>
  </sheetData>
  <sortState ref="B22:K24">
    <sortCondition descending="1" ref="H22:H24"/>
    <sortCondition descending="1" ref="I22:I24"/>
  </sortState>
  <mergeCells count="13">
    <mergeCell ref="C63:F63"/>
    <mergeCell ref="K5:K7"/>
    <mergeCell ref="B1:K1"/>
    <mergeCell ref="C62:G62"/>
    <mergeCell ref="A5:A7"/>
    <mergeCell ref="B5:B7"/>
    <mergeCell ref="C5:C7"/>
    <mergeCell ref="D5:D7"/>
    <mergeCell ref="E5:G6"/>
    <mergeCell ref="H5:I7"/>
    <mergeCell ref="J5:J7"/>
    <mergeCell ref="A2:K2"/>
    <mergeCell ref="A4:B4"/>
  </mergeCells>
  <pageMargins left="0.6692913385826772" right="0" top="0" bottom="0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17"/>
  <sheetViews>
    <sheetView zoomScale="120" zoomScaleNormal="120" zoomScaleSheetLayoutView="100" workbookViewId="0">
      <selection activeCell="B14" sqref="B14:B15"/>
    </sheetView>
  </sheetViews>
  <sheetFormatPr defaultRowHeight="12.75"/>
  <cols>
    <col min="1" max="1" width="4.28515625" customWidth="1"/>
    <col min="2" max="2" width="25.28515625" customWidth="1"/>
    <col min="3" max="3" width="6" customWidth="1"/>
    <col min="4" max="4" width="16" customWidth="1"/>
    <col min="5" max="5" width="6.42578125" customWidth="1"/>
    <col min="6" max="6" width="6.5703125" customWidth="1"/>
    <col min="7" max="7" width="5.42578125" customWidth="1"/>
    <col min="8" max="8" width="7.28515625" customWidth="1"/>
    <col min="9" max="9" width="5.28515625" customWidth="1"/>
    <col min="10" max="10" width="5.7109375" customWidth="1"/>
    <col min="11" max="11" width="5.140625" customWidth="1"/>
    <col min="12" max="12" width="7.7109375" customWidth="1"/>
  </cols>
  <sheetData>
    <row r="1" spans="1:11" ht="34.5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10"/>
    </row>
    <row r="2" spans="1:11" ht="13.5" customHeight="1">
      <c r="A2" s="245" t="s">
        <v>394</v>
      </c>
      <c r="B2" s="245"/>
      <c r="C2" s="245"/>
      <c r="D2" s="245"/>
      <c r="E2" s="245"/>
      <c r="F2" s="245"/>
      <c r="G2" s="245"/>
      <c r="H2" s="245"/>
      <c r="I2" s="245"/>
      <c r="J2" s="245"/>
      <c r="K2" s="10"/>
    </row>
    <row r="3" spans="1:11" ht="14.25" customHeight="1">
      <c r="A3" s="28" t="s">
        <v>393</v>
      </c>
    </row>
    <row r="4" spans="1:11" ht="15.95" customHeight="1">
      <c r="A4" s="270">
        <v>44503</v>
      </c>
      <c r="B4" s="270"/>
      <c r="C4" s="15"/>
      <c r="D4" s="15"/>
      <c r="E4" s="15"/>
      <c r="F4" s="15"/>
      <c r="I4" t="s">
        <v>104</v>
      </c>
      <c r="K4" s="10"/>
    </row>
    <row r="5" spans="1:11" ht="11.25" customHeight="1">
      <c r="A5" s="246" t="s">
        <v>6</v>
      </c>
      <c r="B5" s="246" t="s">
        <v>0</v>
      </c>
      <c r="C5" s="249" t="s">
        <v>74</v>
      </c>
      <c r="D5" s="252" t="s">
        <v>4</v>
      </c>
      <c r="E5" s="256" t="s">
        <v>8</v>
      </c>
      <c r="F5" s="256"/>
      <c r="G5" s="257"/>
      <c r="H5" s="261" t="s">
        <v>5</v>
      </c>
      <c r="I5" s="262"/>
      <c r="J5" s="290" t="s">
        <v>7</v>
      </c>
      <c r="K5" s="275" t="s">
        <v>39</v>
      </c>
    </row>
    <row r="6" spans="1:11" ht="13.5" customHeight="1">
      <c r="A6" s="247"/>
      <c r="B6" s="247"/>
      <c r="C6" s="250"/>
      <c r="D6" s="253"/>
      <c r="E6" s="259"/>
      <c r="F6" s="259"/>
      <c r="G6" s="260"/>
      <c r="H6" s="263"/>
      <c r="I6" s="264"/>
      <c r="J6" s="291"/>
      <c r="K6" s="276"/>
    </row>
    <row r="7" spans="1:11" ht="13.5" customHeight="1">
      <c r="A7" s="248"/>
      <c r="B7" s="248"/>
      <c r="C7" s="251"/>
      <c r="D7" s="254"/>
      <c r="E7" s="31">
        <v>8</v>
      </c>
      <c r="F7" s="31">
        <v>6</v>
      </c>
      <c r="G7" s="198"/>
      <c r="H7" s="265"/>
      <c r="I7" s="266"/>
      <c r="J7" s="292"/>
      <c r="K7" s="277"/>
    </row>
    <row r="8" spans="1:11" ht="15" customHeight="1">
      <c r="A8" s="302">
        <v>1</v>
      </c>
      <c r="B8" s="303" t="s">
        <v>83</v>
      </c>
      <c r="C8" s="304" t="s">
        <v>99</v>
      </c>
      <c r="D8" s="305" t="s">
        <v>45</v>
      </c>
      <c r="E8" s="12">
        <v>95</v>
      </c>
      <c r="F8" s="12">
        <v>97</v>
      </c>
      <c r="G8" s="206">
        <f t="shared" ref="G8:G43" si="0">SUM(E8:F8)</f>
        <v>192</v>
      </c>
      <c r="H8" s="25"/>
      <c r="I8" s="39"/>
      <c r="J8" s="2"/>
      <c r="K8" s="10"/>
    </row>
    <row r="9" spans="1:11" ht="15" customHeight="1">
      <c r="A9" s="301"/>
      <c r="B9" s="298"/>
      <c r="C9" s="299"/>
      <c r="D9" s="300"/>
      <c r="E9" s="12">
        <v>96</v>
      </c>
      <c r="F9" s="12">
        <v>89</v>
      </c>
      <c r="G9" s="206">
        <f t="shared" si="0"/>
        <v>185</v>
      </c>
      <c r="H9" s="25">
        <f>G8+G9</f>
        <v>377</v>
      </c>
      <c r="I9" s="119" t="s">
        <v>14</v>
      </c>
      <c r="J9" s="2" t="s">
        <v>1</v>
      </c>
      <c r="K9" s="10">
        <v>23</v>
      </c>
    </row>
    <row r="10" spans="1:11" ht="15" customHeight="1">
      <c r="A10" s="301">
        <v>2</v>
      </c>
      <c r="B10" s="298" t="s">
        <v>27</v>
      </c>
      <c r="C10" s="299" t="s">
        <v>40</v>
      </c>
      <c r="D10" s="300" t="s">
        <v>407</v>
      </c>
      <c r="E10" s="12">
        <v>91</v>
      </c>
      <c r="F10" s="12">
        <v>91</v>
      </c>
      <c r="G10" s="206">
        <f t="shared" si="0"/>
        <v>182</v>
      </c>
      <c r="H10" s="25"/>
      <c r="I10" s="26"/>
      <c r="J10" s="2"/>
      <c r="K10" s="10"/>
    </row>
    <row r="11" spans="1:11" ht="15" customHeight="1">
      <c r="A11" s="301"/>
      <c r="B11" s="298"/>
      <c r="C11" s="299"/>
      <c r="D11" s="300"/>
      <c r="E11" s="12">
        <v>96</v>
      </c>
      <c r="F11" s="12">
        <v>91</v>
      </c>
      <c r="G11" s="206">
        <f t="shared" si="0"/>
        <v>187</v>
      </c>
      <c r="H11" s="25">
        <f>G10+G11</f>
        <v>369</v>
      </c>
      <c r="I11" s="119" t="s">
        <v>11</v>
      </c>
      <c r="J11" t="s">
        <v>2</v>
      </c>
      <c r="K11" s="2">
        <v>19</v>
      </c>
    </row>
    <row r="12" spans="1:11" ht="15" customHeight="1">
      <c r="A12" s="301">
        <v>3</v>
      </c>
      <c r="B12" s="298" t="s">
        <v>159</v>
      </c>
      <c r="C12" s="299" t="s">
        <v>405</v>
      </c>
      <c r="D12" s="300" t="s">
        <v>49</v>
      </c>
      <c r="E12" s="12">
        <v>94</v>
      </c>
      <c r="F12" s="12">
        <v>93</v>
      </c>
      <c r="G12" s="206">
        <f t="shared" si="0"/>
        <v>187</v>
      </c>
      <c r="H12" s="25"/>
      <c r="I12" s="26"/>
      <c r="J12" s="2"/>
      <c r="K12" s="10"/>
    </row>
    <row r="13" spans="1:11" ht="15" customHeight="1">
      <c r="A13" s="301"/>
      <c r="B13" s="298"/>
      <c r="C13" s="299"/>
      <c r="D13" s="300"/>
      <c r="E13" s="12">
        <v>94</v>
      </c>
      <c r="F13" s="12">
        <v>87</v>
      </c>
      <c r="G13" s="206">
        <f t="shared" si="0"/>
        <v>181</v>
      </c>
      <c r="H13" s="25">
        <f>G12+G13</f>
        <v>368</v>
      </c>
      <c r="I13" s="119" t="s">
        <v>9</v>
      </c>
      <c r="J13" s="2" t="s">
        <v>2</v>
      </c>
      <c r="K13" s="10">
        <v>16</v>
      </c>
    </row>
    <row r="14" spans="1:11" ht="15" customHeight="1">
      <c r="A14" s="301">
        <v>4</v>
      </c>
      <c r="B14" s="298" t="s">
        <v>79</v>
      </c>
      <c r="C14" s="299" t="s">
        <v>80</v>
      </c>
      <c r="D14" s="300" t="s">
        <v>81</v>
      </c>
      <c r="E14" s="12">
        <v>89</v>
      </c>
      <c r="F14" s="12">
        <v>95</v>
      </c>
      <c r="G14" s="206">
        <f t="shared" si="0"/>
        <v>184</v>
      </c>
      <c r="H14" s="25"/>
      <c r="I14" s="26"/>
      <c r="J14" s="2"/>
      <c r="K14" s="10"/>
    </row>
    <row r="15" spans="1:11" ht="15" customHeight="1">
      <c r="A15" s="301"/>
      <c r="B15" s="298"/>
      <c r="C15" s="299"/>
      <c r="D15" s="300"/>
      <c r="E15" s="12">
        <v>92</v>
      </c>
      <c r="F15" s="12">
        <v>89</v>
      </c>
      <c r="G15" s="206">
        <f t="shared" si="0"/>
        <v>181</v>
      </c>
      <c r="H15" s="25">
        <f>G15+G14</f>
        <v>365</v>
      </c>
      <c r="I15" s="119" t="s">
        <v>12</v>
      </c>
      <c r="J15" s="2" t="s">
        <v>2</v>
      </c>
      <c r="K15" s="10">
        <v>13</v>
      </c>
    </row>
    <row r="16" spans="1:11" ht="15" customHeight="1">
      <c r="A16" s="301">
        <v>5</v>
      </c>
      <c r="B16" s="298" t="s">
        <v>160</v>
      </c>
      <c r="C16" s="299" t="s">
        <v>284</v>
      </c>
      <c r="D16" s="300" t="s">
        <v>243</v>
      </c>
      <c r="E16" s="12">
        <v>96</v>
      </c>
      <c r="F16" s="12">
        <v>88</v>
      </c>
      <c r="G16" s="206">
        <f t="shared" si="0"/>
        <v>184</v>
      </c>
      <c r="H16" s="25"/>
      <c r="I16" s="26"/>
      <c r="J16" s="2"/>
      <c r="K16" s="10"/>
    </row>
    <row r="17" spans="1:11" ht="15" customHeight="1">
      <c r="A17" s="301"/>
      <c r="B17" s="298"/>
      <c r="C17" s="299"/>
      <c r="D17" s="300"/>
      <c r="E17" s="12">
        <v>90</v>
      </c>
      <c r="F17" s="12">
        <v>89</v>
      </c>
      <c r="G17" s="206">
        <f t="shared" si="0"/>
        <v>179</v>
      </c>
      <c r="H17" s="25">
        <f>G16+G17</f>
        <v>363</v>
      </c>
      <c r="I17" s="119" t="s">
        <v>15</v>
      </c>
      <c r="J17" s="2">
        <v>1</v>
      </c>
      <c r="K17" s="10">
        <v>11</v>
      </c>
    </row>
    <row r="18" spans="1:11" ht="15" customHeight="1">
      <c r="A18" s="301">
        <v>6</v>
      </c>
      <c r="B18" s="298" t="s">
        <v>96</v>
      </c>
      <c r="C18" s="299" t="s">
        <v>80</v>
      </c>
      <c r="D18" s="300" t="s">
        <v>162</v>
      </c>
      <c r="E18" s="12">
        <v>92</v>
      </c>
      <c r="F18" s="12">
        <v>92</v>
      </c>
      <c r="G18" s="206">
        <f t="shared" si="0"/>
        <v>184</v>
      </c>
      <c r="H18" s="25"/>
      <c r="I18" s="26"/>
      <c r="J18" s="2"/>
      <c r="K18" s="10"/>
    </row>
    <row r="19" spans="1:11" ht="15" customHeight="1">
      <c r="A19" s="301"/>
      <c r="B19" s="298"/>
      <c r="C19" s="299"/>
      <c r="D19" s="300"/>
      <c r="E19" s="12">
        <v>88</v>
      </c>
      <c r="F19" s="12">
        <v>90</v>
      </c>
      <c r="G19" s="206">
        <f t="shared" si="0"/>
        <v>178</v>
      </c>
      <c r="H19" s="25">
        <f>G18+G19</f>
        <v>362</v>
      </c>
      <c r="I19" s="119" t="s">
        <v>16</v>
      </c>
      <c r="J19" s="2">
        <v>1</v>
      </c>
      <c r="K19" s="10">
        <v>9</v>
      </c>
    </row>
    <row r="20" spans="1:11" ht="15" customHeight="1">
      <c r="A20" s="301">
        <v>7</v>
      </c>
      <c r="B20" s="298" t="s">
        <v>100</v>
      </c>
      <c r="C20" s="299" t="s">
        <v>284</v>
      </c>
      <c r="D20" s="300" t="s">
        <v>285</v>
      </c>
      <c r="E20" s="12">
        <v>91</v>
      </c>
      <c r="F20" s="12">
        <v>96</v>
      </c>
      <c r="G20" s="206">
        <f t="shared" si="0"/>
        <v>187</v>
      </c>
      <c r="H20" s="25"/>
      <c r="I20" s="26"/>
      <c r="J20" s="2"/>
      <c r="K20" s="10"/>
    </row>
    <row r="21" spans="1:11" ht="15" customHeight="1">
      <c r="A21" s="301"/>
      <c r="B21" s="298"/>
      <c r="C21" s="299"/>
      <c r="D21" s="300"/>
      <c r="E21" s="12">
        <v>82</v>
      </c>
      <c r="F21" s="12">
        <v>90</v>
      </c>
      <c r="G21" s="206">
        <f t="shared" si="0"/>
        <v>172</v>
      </c>
      <c r="H21" s="25">
        <f>G21+G20</f>
        <v>359</v>
      </c>
      <c r="I21" s="119" t="s">
        <v>15</v>
      </c>
      <c r="J21" s="2">
        <v>1</v>
      </c>
      <c r="K21" s="10">
        <v>7</v>
      </c>
    </row>
    <row r="22" spans="1:11" ht="15" customHeight="1">
      <c r="A22" s="301">
        <v>8</v>
      </c>
      <c r="B22" s="298" t="s">
        <v>274</v>
      </c>
      <c r="C22" s="299" t="s">
        <v>406</v>
      </c>
      <c r="D22" s="300" t="s">
        <v>205</v>
      </c>
      <c r="E22" s="12">
        <v>93</v>
      </c>
      <c r="F22" s="12">
        <v>90</v>
      </c>
      <c r="G22" s="206">
        <f t="shared" si="0"/>
        <v>183</v>
      </c>
      <c r="H22" s="25"/>
      <c r="I22" s="26"/>
      <c r="J22" s="2"/>
      <c r="K22" s="10"/>
    </row>
    <row r="23" spans="1:11" ht="15" customHeight="1">
      <c r="A23" s="301"/>
      <c r="B23" s="298"/>
      <c r="C23" s="299"/>
      <c r="D23" s="300"/>
      <c r="E23" s="12">
        <v>87</v>
      </c>
      <c r="F23" s="12">
        <v>85</v>
      </c>
      <c r="G23" s="206">
        <f t="shared" si="0"/>
        <v>172</v>
      </c>
      <c r="H23" s="25">
        <f>G22+G23</f>
        <v>355</v>
      </c>
      <c r="I23" s="119" t="s">
        <v>22</v>
      </c>
      <c r="J23" s="2">
        <v>1</v>
      </c>
      <c r="K23" s="10">
        <v>5</v>
      </c>
    </row>
    <row r="24" spans="1:11" ht="15" customHeight="1">
      <c r="A24" s="301">
        <v>9</v>
      </c>
      <c r="B24" s="298" t="s">
        <v>158</v>
      </c>
      <c r="C24" s="299" t="s">
        <v>40</v>
      </c>
      <c r="D24" s="300" t="s">
        <v>53</v>
      </c>
      <c r="E24" s="12">
        <v>93</v>
      </c>
      <c r="F24" s="12">
        <v>91</v>
      </c>
      <c r="G24" s="206">
        <f t="shared" si="0"/>
        <v>184</v>
      </c>
      <c r="H24" s="25"/>
      <c r="I24" s="26"/>
      <c r="J24" s="2"/>
      <c r="K24" s="10"/>
    </row>
    <row r="25" spans="1:11" ht="15" customHeight="1">
      <c r="A25" s="301"/>
      <c r="B25" s="298"/>
      <c r="C25" s="299"/>
      <c r="D25" s="300"/>
      <c r="E25" s="12">
        <v>84</v>
      </c>
      <c r="F25" s="12">
        <v>82</v>
      </c>
      <c r="G25" s="206">
        <f t="shared" si="0"/>
        <v>166</v>
      </c>
      <c r="H25" s="25">
        <f>G25+G24</f>
        <v>350</v>
      </c>
      <c r="I25" s="119" t="s">
        <v>12</v>
      </c>
      <c r="J25" s="2">
        <v>2</v>
      </c>
      <c r="K25" s="10">
        <v>4</v>
      </c>
    </row>
    <row r="26" spans="1:11" ht="15" customHeight="1">
      <c r="A26" s="301">
        <v>10</v>
      </c>
      <c r="B26" s="298" t="s">
        <v>275</v>
      </c>
      <c r="C26" s="299" t="s">
        <v>169</v>
      </c>
      <c r="D26" s="300" t="s">
        <v>53</v>
      </c>
      <c r="E26" s="12">
        <v>85</v>
      </c>
      <c r="F26" s="12">
        <v>89</v>
      </c>
      <c r="G26" s="206">
        <f t="shared" si="0"/>
        <v>174</v>
      </c>
      <c r="H26" s="25"/>
      <c r="I26" s="26"/>
      <c r="J26" s="2"/>
      <c r="K26" s="10"/>
    </row>
    <row r="27" spans="1:11" ht="15" customHeight="1">
      <c r="A27" s="301"/>
      <c r="B27" s="298"/>
      <c r="C27" s="299"/>
      <c r="D27" s="300"/>
      <c r="E27" s="12">
        <v>87</v>
      </c>
      <c r="F27" s="12">
        <v>88</v>
      </c>
      <c r="G27" s="206">
        <f t="shared" si="0"/>
        <v>175</v>
      </c>
      <c r="H27" s="25">
        <f>G27+G26</f>
        <v>349</v>
      </c>
      <c r="I27" s="119" t="s">
        <v>18</v>
      </c>
      <c r="J27" s="2">
        <v>2</v>
      </c>
      <c r="K27" s="10">
        <v>3</v>
      </c>
    </row>
    <row r="28" spans="1:11" ht="15" customHeight="1">
      <c r="A28" s="301">
        <v>11</v>
      </c>
      <c r="B28" s="298" t="s">
        <v>279</v>
      </c>
      <c r="C28" s="299" t="s">
        <v>40</v>
      </c>
      <c r="D28" s="300" t="s">
        <v>53</v>
      </c>
      <c r="E28" s="12">
        <v>88</v>
      </c>
      <c r="F28" s="12">
        <v>94</v>
      </c>
      <c r="G28" s="206">
        <f t="shared" si="0"/>
        <v>182</v>
      </c>
      <c r="H28" s="25"/>
      <c r="I28" s="26"/>
      <c r="J28" s="2"/>
      <c r="K28" s="10"/>
    </row>
    <row r="29" spans="1:11" ht="15" customHeight="1">
      <c r="A29" s="301"/>
      <c r="B29" s="298"/>
      <c r="C29" s="299"/>
      <c r="D29" s="300"/>
      <c r="E29" s="12">
        <v>81</v>
      </c>
      <c r="F29" s="12">
        <v>83</v>
      </c>
      <c r="G29" s="206">
        <f t="shared" si="0"/>
        <v>164</v>
      </c>
      <c r="H29" s="25">
        <f>G29+G28</f>
        <v>346</v>
      </c>
      <c r="I29" s="119" t="s">
        <v>11</v>
      </c>
      <c r="J29" s="2">
        <v>2</v>
      </c>
      <c r="K29" s="10">
        <v>2</v>
      </c>
    </row>
    <row r="30" spans="1:11" ht="15" customHeight="1">
      <c r="A30" s="301">
        <v>12</v>
      </c>
      <c r="B30" s="298" t="s">
        <v>82</v>
      </c>
      <c r="C30" s="299" t="s">
        <v>99</v>
      </c>
      <c r="D30" s="300" t="s">
        <v>53</v>
      </c>
      <c r="E30" s="12">
        <v>87</v>
      </c>
      <c r="F30" s="12">
        <v>76</v>
      </c>
      <c r="G30" s="206">
        <f t="shared" si="0"/>
        <v>163</v>
      </c>
      <c r="H30" s="25"/>
      <c r="I30" s="26"/>
      <c r="J30" s="2"/>
      <c r="K30" s="10"/>
    </row>
    <row r="31" spans="1:11" ht="15" customHeight="1">
      <c r="A31" s="301"/>
      <c r="B31" s="298"/>
      <c r="C31" s="299"/>
      <c r="D31" s="300"/>
      <c r="E31" s="12">
        <v>80</v>
      </c>
      <c r="F31" s="12">
        <v>92</v>
      </c>
      <c r="G31" s="206">
        <f t="shared" si="0"/>
        <v>172</v>
      </c>
      <c r="H31" s="25">
        <f>G30+G31</f>
        <v>335</v>
      </c>
      <c r="I31" s="119" t="s">
        <v>11</v>
      </c>
      <c r="J31" s="2" t="s">
        <v>3</v>
      </c>
      <c r="K31" s="10" t="s">
        <v>3</v>
      </c>
    </row>
    <row r="32" spans="1:11" ht="15" customHeight="1">
      <c r="A32" s="301">
        <v>13</v>
      </c>
      <c r="B32" s="298" t="s">
        <v>157</v>
      </c>
      <c r="C32" s="299" t="s">
        <v>403</v>
      </c>
      <c r="D32" s="300" t="s">
        <v>87</v>
      </c>
      <c r="E32" s="12">
        <v>87</v>
      </c>
      <c r="F32" s="12">
        <v>83</v>
      </c>
      <c r="G32" s="206">
        <f t="shared" si="0"/>
        <v>170</v>
      </c>
      <c r="H32" s="25"/>
      <c r="I32" s="26"/>
      <c r="J32" s="2"/>
      <c r="K32" s="10"/>
    </row>
    <row r="33" spans="1:15" ht="15" customHeight="1">
      <c r="A33" s="301"/>
      <c r="B33" s="298"/>
      <c r="C33" s="299"/>
      <c r="D33" s="300"/>
      <c r="E33" s="12">
        <v>86</v>
      </c>
      <c r="F33" s="12">
        <v>72</v>
      </c>
      <c r="G33" s="206">
        <f t="shared" si="0"/>
        <v>158</v>
      </c>
      <c r="H33" s="25">
        <f>G32+G33</f>
        <v>328</v>
      </c>
      <c r="I33" s="119" t="s">
        <v>17</v>
      </c>
      <c r="J33" s="2" t="s">
        <v>3</v>
      </c>
      <c r="K33" s="10" t="s">
        <v>392</v>
      </c>
    </row>
    <row r="34" spans="1:15" ht="15" customHeight="1">
      <c r="A34" s="301">
        <v>14</v>
      </c>
      <c r="B34" s="298" t="s">
        <v>277</v>
      </c>
      <c r="C34" s="299" t="s">
        <v>200</v>
      </c>
      <c r="D34" s="300" t="s">
        <v>53</v>
      </c>
      <c r="E34" s="12">
        <v>92</v>
      </c>
      <c r="F34" s="12">
        <v>78</v>
      </c>
      <c r="G34" s="206">
        <f t="shared" si="0"/>
        <v>170</v>
      </c>
      <c r="H34" s="25"/>
      <c r="I34" s="26"/>
      <c r="J34" s="2"/>
      <c r="K34" s="10"/>
    </row>
    <row r="35" spans="1:15" ht="15" customHeight="1">
      <c r="A35" s="301"/>
      <c r="B35" s="298"/>
      <c r="C35" s="299"/>
      <c r="D35" s="300"/>
      <c r="E35" s="12">
        <v>73</v>
      </c>
      <c r="F35" s="12">
        <v>84</v>
      </c>
      <c r="G35" s="206">
        <f t="shared" si="0"/>
        <v>157</v>
      </c>
      <c r="H35" s="25">
        <f>G34+G35</f>
        <v>327</v>
      </c>
      <c r="I35" s="119" t="s">
        <v>18</v>
      </c>
      <c r="J35" s="2" t="s">
        <v>3</v>
      </c>
      <c r="K35" s="10" t="s">
        <v>3</v>
      </c>
    </row>
    <row r="36" spans="1:15" ht="15" customHeight="1">
      <c r="A36" s="301">
        <v>15</v>
      </c>
      <c r="B36" s="298" t="s">
        <v>156</v>
      </c>
      <c r="C36" s="299" t="s">
        <v>46</v>
      </c>
      <c r="D36" s="300" t="s">
        <v>57</v>
      </c>
      <c r="E36" s="12">
        <v>85</v>
      </c>
      <c r="F36" s="12">
        <v>87</v>
      </c>
      <c r="G36" s="206">
        <f t="shared" si="0"/>
        <v>172</v>
      </c>
      <c r="H36" s="25"/>
      <c r="I36" s="26"/>
      <c r="J36" s="2"/>
      <c r="K36" s="10"/>
    </row>
    <row r="37" spans="1:15" ht="15" customHeight="1">
      <c r="A37" s="301"/>
      <c r="B37" s="298"/>
      <c r="C37" s="299"/>
      <c r="D37" s="300"/>
      <c r="E37" s="12">
        <v>74</v>
      </c>
      <c r="F37" s="12">
        <v>76</v>
      </c>
      <c r="G37" s="206">
        <f t="shared" si="0"/>
        <v>150</v>
      </c>
      <c r="H37" s="25">
        <f>G36+G37</f>
        <v>322</v>
      </c>
      <c r="I37" s="119" t="s">
        <v>408</v>
      </c>
      <c r="J37" s="2" t="s">
        <v>3</v>
      </c>
      <c r="K37" s="10" t="s">
        <v>392</v>
      </c>
      <c r="O37" t="s">
        <v>207</v>
      </c>
    </row>
    <row r="38" spans="1:15" ht="15" customHeight="1">
      <c r="A38" s="301">
        <v>16</v>
      </c>
      <c r="B38" s="298" t="s">
        <v>271</v>
      </c>
      <c r="C38" s="299" t="s">
        <v>95</v>
      </c>
      <c r="D38" s="300" t="s">
        <v>282</v>
      </c>
      <c r="E38" s="12">
        <v>77</v>
      </c>
      <c r="F38" s="12">
        <v>82</v>
      </c>
      <c r="G38" s="206">
        <f t="shared" si="0"/>
        <v>159</v>
      </c>
      <c r="H38" s="25"/>
      <c r="I38" s="26"/>
      <c r="J38" s="2"/>
      <c r="K38" s="10"/>
    </row>
    <row r="39" spans="1:15" ht="15" customHeight="1">
      <c r="A39" s="301"/>
      <c r="B39" s="298"/>
      <c r="C39" s="299"/>
      <c r="D39" s="300"/>
      <c r="E39" s="12">
        <v>73</v>
      </c>
      <c r="F39" s="12">
        <v>82</v>
      </c>
      <c r="G39" s="206">
        <f t="shared" si="0"/>
        <v>155</v>
      </c>
      <c r="H39" s="25">
        <f>G38+G39</f>
        <v>314</v>
      </c>
      <c r="I39" s="119" t="s">
        <v>17</v>
      </c>
      <c r="J39" s="2" t="s">
        <v>3</v>
      </c>
      <c r="K39" s="10" t="s">
        <v>392</v>
      </c>
    </row>
    <row r="40" spans="1:15" ht="15" customHeight="1">
      <c r="A40" s="301">
        <v>17</v>
      </c>
      <c r="B40" s="298" t="s">
        <v>272</v>
      </c>
      <c r="C40" s="299" t="s">
        <v>284</v>
      </c>
      <c r="D40" s="300" t="s">
        <v>57</v>
      </c>
      <c r="E40" s="12">
        <v>72</v>
      </c>
      <c r="F40" s="12">
        <v>82</v>
      </c>
      <c r="G40" s="206">
        <f t="shared" si="0"/>
        <v>154</v>
      </c>
      <c r="H40" s="25"/>
      <c r="I40" s="26"/>
      <c r="J40" s="2"/>
      <c r="K40" s="10"/>
    </row>
    <row r="41" spans="1:15" ht="15" customHeight="1">
      <c r="A41" s="301"/>
      <c r="B41" s="298"/>
      <c r="C41" s="299"/>
      <c r="D41" s="300"/>
      <c r="E41" s="12">
        <v>72</v>
      </c>
      <c r="F41" s="12">
        <v>83</v>
      </c>
      <c r="G41" s="206">
        <f t="shared" si="0"/>
        <v>155</v>
      </c>
      <c r="H41" s="25">
        <f>G40+G41</f>
        <v>309</v>
      </c>
      <c r="I41" s="119" t="s">
        <v>18</v>
      </c>
      <c r="J41" s="2" t="s">
        <v>3</v>
      </c>
      <c r="K41" s="10" t="s">
        <v>3</v>
      </c>
    </row>
    <row r="42" spans="1:15" ht="15" customHeight="1">
      <c r="A42" s="301">
        <v>18</v>
      </c>
      <c r="B42" s="298" t="s">
        <v>404</v>
      </c>
      <c r="C42" s="299" t="s">
        <v>206</v>
      </c>
      <c r="D42" s="300" t="s">
        <v>205</v>
      </c>
      <c r="E42" s="12">
        <v>66</v>
      </c>
      <c r="F42" s="12">
        <v>63</v>
      </c>
      <c r="G42" s="206">
        <f t="shared" si="0"/>
        <v>129</v>
      </c>
      <c r="H42" s="25"/>
      <c r="I42" s="26"/>
      <c r="J42" s="2"/>
      <c r="K42" s="10"/>
    </row>
    <row r="43" spans="1:15" ht="15" customHeight="1">
      <c r="A43" s="301"/>
      <c r="B43" s="298"/>
      <c r="C43" s="299"/>
      <c r="D43" s="300"/>
      <c r="E43" s="12">
        <v>70</v>
      </c>
      <c r="F43" s="12">
        <v>83</v>
      </c>
      <c r="G43" s="206">
        <f t="shared" si="0"/>
        <v>153</v>
      </c>
      <c r="H43" s="25">
        <f>G42+G43</f>
        <v>282</v>
      </c>
      <c r="I43" s="119" t="s">
        <v>13</v>
      </c>
      <c r="J43" s="2" t="s">
        <v>3</v>
      </c>
      <c r="K43" s="10" t="s">
        <v>392</v>
      </c>
    </row>
    <row r="44" spans="1:15" ht="15.95" customHeight="1">
      <c r="A44" s="199"/>
      <c r="B44" s="7"/>
      <c r="C44" s="271" t="s">
        <v>292</v>
      </c>
      <c r="D44" s="271"/>
      <c r="E44" s="271"/>
      <c r="F44" s="193"/>
      <c r="G44" s="193"/>
      <c r="H44" s="18"/>
      <c r="I44" s="10"/>
      <c r="J44" s="2"/>
      <c r="K44" s="10"/>
    </row>
    <row r="45" spans="1:15" ht="9" customHeight="1">
      <c r="A45" s="199"/>
      <c r="K45" s="26"/>
    </row>
    <row r="46" spans="1:15" ht="12.95" customHeight="1">
      <c r="A46" s="199"/>
      <c r="B46" s="212" t="s">
        <v>153</v>
      </c>
      <c r="D46" s="207" t="s">
        <v>409</v>
      </c>
      <c r="E46" s="196"/>
      <c r="F46" s="196"/>
      <c r="G46" s="134"/>
      <c r="H46" s="134"/>
      <c r="I46" s="212">
        <v>30</v>
      </c>
      <c r="K46" s="26"/>
    </row>
    <row r="47" spans="1:15" ht="12.95" customHeight="1">
      <c r="A47" s="199"/>
      <c r="B47" s="212" t="s">
        <v>354</v>
      </c>
      <c r="D47" s="208" t="s">
        <v>410</v>
      </c>
      <c r="E47" s="196"/>
      <c r="F47" s="196"/>
      <c r="G47" s="134"/>
      <c r="H47" s="134"/>
      <c r="I47" s="212">
        <v>25</v>
      </c>
      <c r="K47" s="26"/>
    </row>
    <row r="48" spans="1:15" ht="12.95" customHeight="1">
      <c r="A48" s="301"/>
      <c r="B48" s="140" t="s">
        <v>208</v>
      </c>
      <c r="D48" s="207" t="s">
        <v>411</v>
      </c>
      <c r="E48" s="209"/>
      <c r="F48" s="209"/>
      <c r="G48" s="209"/>
      <c r="I48" s="212">
        <v>19</v>
      </c>
      <c r="K48" s="26"/>
    </row>
    <row r="49" spans="1:11" ht="12.95" customHeight="1">
      <c r="A49" s="301"/>
      <c r="B49" s="140" t="s">
        <v>412</v>
      </c>
      <c r="C49" s="7"/>
      <c r="D49" s="207" t="s">
        <v>413</v>
      </c>
      <c r="E49" s="209"/>
      <c r="F49" s="209"/>
      <c r="G49" s="209"/>
      <c r="I49" s="212">
        <v>13</v>
      </c>
      <c r="J49" s="10"/>
      <c r="K49" s="26"/>
    </row>
    <row r="50" spans="1:11" ht="12.95" customHeight="1">
      <c r="A50" s="139"/>
      <c r="B50" s="212" t="s">
        <v>414</v>
      </c>
      <c r="C50" s="205"/>
      <c r="D50" s="207" t="s">
        <v>415</v>
      </c>
      <c r="E50" s="210"/>
      <c r="F50" s="196"/>
      <c r="G50" s="211"/>
      <c r="H50" s="25"/>
      <c r="I50" s="212">
        <v>11</v>
      </c>
      <c r="J50" s="2"/>
      <c r="K50" s="10"/>
    </row>
    <row r="51" spans="1:11" ht="12.95" customHeight="1">
      <c r="A51" s="199"/>
      <c r="B51" s="212" t="s">
        <v>428</v>
      </c>
      <c r="D51" s="207" t="s">
        <v>416</v>
      </c>
      <c r="E51" s="210"/>
      <c r="F51" s="196"/>
      <c r="G51" s="211"/>
      <c r="H51" s="25"/>
      <c r="I51" s="212">
        <v>9</v>
      </c>
      <c r="J51" s="2"/>
      <c r="K51" s="10"/>
    </row>
    <row r="52" spans="1:11" ht="12.95" customHeight="1">
      <c r="A52" s="199"/>
      <c r="B52" s="212" t="s">
        <v>417</v>
      </c>
      <c r="D52" s="207" t="s">
        <v>418</v>
      </c>
      <c r="E52" s="210"/>
      <c r="F52" s="196"/>
      <c r="G52" s="211"/>
      <c r="H52" s="25"/>
      <c r="I52" s="212">
        <v>5</v>
      </c>
      <c r="J52" s="2"/>
      <c r="K52" s="10"/>
    </row>
    <row r="53" spans="1:11" ht="6.75" customHeight="1">
      <c r="A53" s="199"/>
      <c r="B53" s="197"/>
      <c r="D53" s="195"/>
      <c r="E53" s="30"/>
      <c r="F53" s="34"/>
      <c r="G53" s="25"/>
      <c r="H53" s="25"/>
      <c r="I53" s="196"/>
      <c r="J53" s="2"/>
      <c r="K53" s="10"/>
    </row>
    <row r="54" spans="1:11" ht="15.75">
      <c r="A54" s="2"/>
      <c r="B54" s="121" t="s">
        <v>138</v>
      </c>
      <c r="C54" s="121"/>
      <c r="D54" s="121"/>
      <c r="E54" s="121"/>
      <c r="F54" s="122"/>
      <c r="G54" s="122"/>
      <c r="H54" s="123" t="s">
        <v>199</v>
      </c>
      <c r="I54" s="122"/>
      <c r="J54" s="122"/>
      <c r="K54" s="22"/>
    </row>
    <row r="55" spans="1:11" ht="8.25" customHeight="1">
      <c r="A55" s="2"/>
      <c r="B55" s="122"/>
      <c r="C55" s="122"/>
      <c r="D55" s="122"/>
      <c r="E55" s="122"/>
      <c r="F55" s="122"/>
      <c r="G55" s="122"/>
      <c r="H55" s="123"/>
      <c r="I55" s="122"/>
      <c r="J55" s="122"/>
      <c r="K55" s="22"/>
    </row>
    <row r="56" spans="1:11" ht="15.75">
      <c r="A56" s="2"/>
      <c r="B56" s="195" t="s">
        <v>287</v>
      </c>
      <c r="C56" s="125"/>
      <c r="D56" s="125"/>
      <c r="E56" s="125"/>
      <c r="F56" s="125"/>
      <c r="G56" s="126"/>
      <c r="H56" s="123" t="s">
        <v>140</v>
      </c>
      <c r="I56" s="127"/>
      <c r="J56" s="127"/>
      <c r="K56" s="22"/>
    </row>
    <row r="57" spans="1:11" ht="15.75">
      <c r="A57" s="2"/>
      <c r="H57" s="19"/>
      <c r="I57" s="16"/>
      <c r="J57" s="22"/>
      <c r="K57" s="22"/>
    </row>
    <row r="58" spans="1:11" ht="15.75">
      <c r="A58" s="2"/>
      <c r="H58" s="19"/>
      <c r="I58" s="14"/>
      <c r="J58" s="22"/>
      <c r="K58" s="22"/>
    </row>
    <row r="59" spans="1:11" ht="15.75">
      <c r="A59" s="2"/>
      <c r="H59" s="19"/>
      <c r="I59" s="16"/>
      <c r="J59" s="22"/>
      <c r="K59" s="22"/>
    </row>
    <row r="60" spans="1:11" ht="15.75">
      <c r="A60" s="2"/>
      <c r="H60" s="19"/>
      <c r="I60" s="14"/>
      <c r="J60" s="22"/>
      <c r="K60" s="22"/>
    </row>
    <row r="61" spans="1:11" ht="15" customHeight="1">
      <c r="A61" s="2"/>
      <c r="I61" s="16"/>
      <c r="J61" s="22"/>
      <c r="K61" s="22"/>
    </row>
    <row r="62" spans="1:11" ht="15" customHeight="1">
      <c r="A62" s="2"/>
      <c r="I62" s="14"/>
      <c r="J62" s="22"/>
      <c r="K62" s="22"/>
    </row>
    <row r="63" spans="1:11" ht="15" customHeight="1">
      <c r="A63" s="2"/>
      <c r="I63" s="16"/>
      <c r="J63" s="22"/>
      <c r="K63" s="22"/>
    </row>
    <row r="64" spans="1:11" ht="15" customHeight="1">
      <c r="A64" s="2"/>
      <c r="J64" s="22"/>
      <c r="K64" s="22"/>
    </row>
    <row r="65" spans="1:11" ht="15" customHeight="1">
      <c r="A65" s="2"/>
      <c r="J65" s="23"/>
      <c r="K65" s="22"/>
    </row>
    <row r="66" spans="1:11" ht="15" customHeight="1">
      <c r="A66" s="2"/>
      <c r="J66" s="23"/>
      <c r="K66" s="20"/>
    </row>
    <row r="67" spans="1:11" ht="15" customHeight="1">
      <c r="A67" s="2"/>
      <c r="J67" s="23"/>
      <c r="K67" s="20"/>
    </row>
    <row r="68" spans="1:11" ht="15" customHeight="1">
      <c r="A68" s="2"/>
      <c r="J68" s="23"/>
      <c r="K68" s="20"/>
    </row>
    <row r="69" spans="1:11" ht="15" customHeight="1">
      <c r="A69" s="2"/>
      <c r="J69" s="24"/>
      <c r="K69" s="20"/>
    </row>
    <row r="70" spans="1:11" ht="15" customHeight="1">
      <c r="A70" s="2"/>
      <c r="J70" s="24"/>
      <c r="K70" s="117"/>
    </row>
    <row r="71" spans="1:11" ht="15" customHeight="1">
      <c r="A71" s="2"/>
      <c r="J71" s="24"/>
      <c r="K71" s="117"/>
    </row>
    <row r="72" spans="1:11" ht="14.25">
      <c r="A72" s="2"/>
      <c r="J72" s="24"/>
      <c r="K72" s="117"/>
    </row>
    <row r="73" spans="1:11" ht="15" customHeight="1">
      <c r="A73" s="2"/>
      <c r="J73" s="24"/>
      <c r="K73" s="117"/>
    </row>
    <row r="74" spans="1:11" ht="15" customHeight="1">
      <c r="A74" s="1"/>
      <c r="J74" s="24"/>
      <c r="K74" s="117"/>
    </row>
    <row r="75" spans="1:11" ht="11.25" customHeight="1">
      <c r="A75" s="1"/>
      <c r="J75" s="24"/>
      <c r="K75" s="117"/>
    </row>
    <row r="76" spans="1:11" ht="15" customHeight="1">
      <c r="A76" s="1"/>
      <c r="J76" s="24"/>
      <c r="K76" s="117"/>
    </row>
    <row r="77" spans="1:11" ht="15" customHeight="1">
      <c r="A77" s="1"/>
      <c r="J77" s="24"/>
      <c r="K77" s="117"/>
    </row>
    <row r="78" spans="1:11" ht="15" customHeight="1">
      <c r="A78" s="1"/>
      <c r="J78" s="24"/>
      <c r="K78" s="117"/>
    </row>
    <row r="79" spans="1:11" ht="15" customHeight="1">
      <c r="J79" s="117"/>
      <c r="K79" s="117"/>
    </row>
    <row r="80" spans="1:11" ht="15" customHeight="1">
      <c r="J80" s="117"/>
      <c r="K80" s="117"/>
    </row>
    <row r="81" spans="10:11" ht="15" customHeight="1">
      <c r="J81" s="117"/>
      <c r="K81" s="117"/>
    </row>
    <row r="82" spans="10:11" ht="15" customHeight="1">
      <c r="J82" s="117"/>
      <c r="K82" s="3"/>
    </row>
    <row r="83" spans="10:11" ht="15" customHeight="1">
      <c r="J83" s="117"/>
      <c r="K83" s="3"/>
    </row>
    <row r="84" spans="10:11" ht="15" customHeight="1">
      <c r="J84" s="117"/>
      <c r="K84" s="3"/>
    </row>
    <row r="85" spans="10:11" ht="15" customHeight="1">
      <c r="J85" s="117"/>
      <c r="K85" s="3"/>
    </row>
    <row r="86" spans="10:11" ht="15" customHeight="1">
      <c r="J86" s="117"/>
      <c r="K86" s="3"/>
    </row>
    <row r="87" spans="10:11" ht="15" customHeight="1">
      <c r="J87" s="12"/>
      <c r="K87" s="3"/>
    </row>
    <row r="88" spans="10:11" ht="15" customHeight="1">
      <c r="J88" s="17"/>
    </row>
    <row r="89" spans="10:11" ht="15" customHeight="1">
      <c r="J89" s="5"/>
    </row>
    <row r="90" spans="10:11" ht="14.25" customHeight="1">
      <c r="J90" s="29"/>
      <c r="K90" s="5"/>
    </row>
    <row r="91" spans="10:11" ht="14.25" customHeight="1">
      <c r="J91" s="23"/>
      <c r="K91" s="29"/>
    </row>
    <row r="92" spans="10:11" ht="14.25" customHeight="1">
      <c r="J92" s="23"/>
      <c r="K92" s="20"/>
    </row>
    <row r="93" spans="10:11" ht="14.25" customHeight="1">
      <c r="K93" s="20"/>
    </row>
    <row r="94" spans="10:11" ht="15">
      <c r="J94" s="5"/>
      <c r="K94" s="10"/>
    </row>
    <row r="95" spans="10:11" ht="15">
      <c r="J95" s="17"/>
      <c r="K95" s="10"/>
    </row>
    <row r="96" spans="10:11" ht="15">
      <c r="J96" s="17"/>
      <c r="K96" s="13"/>
    </row>
    <row r="97" spans="10:11" ht="15">
      <c r="J97" s="17"/>
      <c r="K97" s="13"/>
    </row>
    <row r="98" spans="10:11" ht="15">
      <c r="J98" s="17"/>
      <c r="K98" s="13"/>
    </row>
    <row r="99" spans="10:11" ht="15">
      <c r="J99" s="17"/>
      <c r="K99" s="13"/>
    </row>
    <row r="100" spans="10:11" ht="15">
      <c r="J100" s="5"/>
      <c r="K100" s="13"/>
    </row>
    <row r="101" spans="10:11" ht="15">
      <c r="J101" s="5"/>
      <c r="K101" s="13"/>
    </row>
    <row r="102" spans="10:11" ht="15">
      <c r="J102" s="5"/>
      <c r="K102" s="13"/>
    </row>
    <row r="103" spans="10:11" ht="15">
      <c r="J103" s="5"/>
      <c r="K103" s="13"/>
    </row>
    <row r="104" spans="10:11" ht="15">
      <c r="J104" s="5"/>
      <c r="K104" s="13"/>
    </row>
    <row r="105" spans="10:11" ht="15">
      <c r="J105" s="5"/>
      <c r="K105" s="13"/>
    </row>
    <row r="106" spans="10:11" ht="15">
      <c r="J106" s="5"/>
      <c r="K106" s="13"/>
    </row>
    <row r="107" spans="10:11" ht="15">
      <c r="J107" s="5"/>
      <c r="K107" s="13"/>
    </row>
    <row r="108" spans="10:11" ht="15">
      <c r="J108" s="5"/>
      <c r="K108" s="13"/>
    </row>
    <row r="109" spans="10:11" ht="15">
      <c r="K109" s="13"/>
    </row>
    <row r="116" ht="14.25" customHeight="1"/>
    <row r="117" ht="14.25" customHeight="1"/>
  </sheetData>
  <sortState ref="B8:L43">
    <sortCondition descending="1" ref="L8:L43"/>
  </sortState>
  <mergeCells count="85">
    <mergeCell ref="A38:A39"/>
    <mergeCell ref="A40:A41"/>
    <mergeCell ref="A34:A35"/>
    <mergeCell ref="A26:A27"/>
    <mergeCell ref="A42:A43"/>
    <mergeCell ref="A28:A29"/>
    <mergeCell ref="A30:A31"/>
    <mergeCell ref="A32:A33"/>
    <mergeCell ref="B8:B9"/>
    <mergeCell ref="C8:C9"/>
    <mergeCell ref="A2:J2"/>
    <mergeCell ref="A4:B4"/>
    <mergeCell ref="A36:A37"/>
    <mergeCell ref="B30:B31"/>
    <mergeCell ref="C30:C31"/>
    <mergeCell ref="D30:D31"/>
    <mergeCell ref="B10:B11"/>
    <mergeCell ref="D8:D9"/>
    <mergeCell ref="A10:A11"/>
    <mergeCell ref="D20:D21"/>
    <mergeCell ref="B22:B23"/>
    <mergeCell ref="C22:C23"/>
    <mergeCell ref="D22:D23"/>
    <mergeCell ref="C10:C11"/>
    <mergeCell ref="K5:K7"/>
    <mergeCell ref="D14:D15"/>
    <mergeCell ref="A24:A25"/>
    <mergeCell ref="B24:B25"/>
    <mergeCell ref="C24:C25"/>
    <mergeCell ref="D24:D25"/>
    <mergeCell ref="A20:A21"/>
    <mergeCell ref="A22:A23"/>
    <mergeCell ref="C5:C7"/>
    <mergeCell ref="D5:D7"/>
    <mergeCell ref="E5:G6"/>
    <mergeCell ref="H5:I7"/>
    <mergeCell ref="J5:J7"/>
    <mergeCell ref="A8:A9"/>
    <mergeCell ref="B20:B21"/>
    <mergeCell ref="C20:C21"/>
    <mergeCell ref="A48:A49"/>
    <mergeCell ref="A16:A17"/>
    <mergeCell ref="B1:J1"/>
    <mergeCell ref="A18:A19"/>
    <mergeCell ref="B18:B19"/>
    <mergeCell ref="C18:C19"/>
    <mergeCell ref="D18:D19"/>
    <mergeCell ref="A12:A13"/>
    <mergeCell ref="B12:B13"/>
    <mergeCell ref="C12:C13"/>
    <mergeCell ref="D12:D13"/>
    <mergeCell ref="A14:A15"/>
    <mergeCell ref="B14:B15"/>
    <mergeCell ref="C14:C15"/>
    <mergeCell ref="A5:A7"/>
    <mergeCell ref="B5:B7"/>
    <mergeCell ref="D10:D11"/>
    <mergeCell ref="B16:B17"/>
    <mergeCell ref="C16:C17"/>
    <mergeCell ref="D16:D17"/>
    <mergeCell ref="D26:D27"/>
    <mergeCell ref="B26:B27"/>
    <mergeCell ref="C26:C27"/>
    <mergeCell ref="B28:B29"/>
    <mergeCell ref="C28:C29"/>
    <mergeCell ref="D28:D29"/>
    <mergeCell ref="B32:B33"/>
    <mergeCell ref="C32:C33"/>
    <mergeCell ref="D32:D33"/>
    <mergeCell ref="B34:B35"/>
    <mergeCell ref="C34:C35"/>
    <mergeCell ref="D34:D35"/>
    <mergeCell ref="B36:B37"/>
    <mergeCell ref="C36:C37"/>
    <mergeCell ref="D36:D37"/>
    <mergeCell ref="C44:E44"/>
    <mergeCell ref="B42:B43"/>
    <mergeCell ref="C42:C43"/>
    <mergeCell ref="D42:D43"/>
    <mergeCell ref="B38:B39"/>
    <mergeCell ref="C38:C39"/>
    <mergeCell ref="D38:D39"/>
    <mergeCell ref="B40:B41"/>
    <mergeCell ref="C40:C41"/>
    <mergeCell ref="D40:D41"/>
  </mergeCells>
  <pageMargins left="0.27559055118110237" right="0" top="0" bottom="0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40"/>
  <sheetViews>
    <sheetView topLeftCell="A28" zoomScale="110" zoomScaleNormal="110" zoomScaleSheetLayoutView="100" workbookViewId="0">
      <selection activeCell="C41" sqref="C41"/>
    </sheetView>
  </sheetViews>
  <sheetFormatPr defaultRowHeight="12.75"/>
  <cols>
    <col min="1" max="1" width="4.28515625" customWidth="1"/>
    <col min="2" max="2" width="24.42578125" customWidth="1"/>
    <col min="3" max="3" width="5.85546875" customWidth="1"/>
    <col min="4" max="4" width="17.140625" customWidth="1"/>
    <col min="5" max="5" width="6.42578125" customWidth="1"/>
    <col min="6" max="6" width="6.5703125" customWidth="1"/>
    <col min="7" max="7" width="7.140625" customWidth="1"/>
    <col min="8" max="8" width="6.85546875" customWidth="1"/>
    <col min="9" max="9" width="7.28515625" customWidth="1"/>
    <col min="10" max="10" width="5.7109375" customWidth="1"/>
    <col min="11" max="11" width="5.140625" customWidth="1"/>
    <col min="12" max="12" width="7.7109375" customWidth="1"/>
  </cols>
  <sheetData>
    <row r="1" spans="1:15" ht="42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244"/>
    </row>
    <row r="2" spans="1:15" ht="12.75" customHeight="1">
      <c r="A2" s="245" t="s">
        <v>421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5" ht="15" customHeight="1">
      <c r="A3" s="28" t="s">
        <v>395</v>
      </c>
    </row>
    <row r="4" spans="1:15" ht="18" customHeight="1">
      <c r="A4" s="270">
        <v>44503</v>
      </c>
      <c r="B4" s="270"/>
      <c r="C4" s="15"/>
      <c r="D4" s="15"/>
      <c r="E4" s="15"/>
      <c r="F4" s="15"/>
      <c r="G4" s="15"/>
      <c r="J4" t="s">
        <v>104</v>
      </c>
    </row>
    <row r="5" spans="1:15" ht="10.5" customHeight="1">
      <c r="A5" s="306" t="s">
        <v>6</v>
      </c>
      <c r="B5" s="306" t="s">
        <v>0</v>
      </c>
      <c r="C5" s="249" t="s">
        <v>74</v>
      </c>
      <c r="D5" s="313" t="s">
        <v>4</v>
      </c>
      <c r="E5" s="316" t="s">
        <v>8</v>
      </c>
      <c r="F5" s="317"/>
      <c r="G5" s="317"/>
      <c r="H5" s="318"/>
      <c r="I5" s="312" t="s">
        <v>5</v>
      </c>
      <c r="J5" s="309" t="s">
        <v>7</v>
      </c>
      <c r="K5" s="275" t="s">
        <v>39</v>
      </c>
    </row>
    <row r="6" spans="1:15" ht="12" customHeight="1">
      <c r="A6" s="307"/>
      <c r="B6" s="307"/>
      <c r="C6" s="250"/>
      <c r="D6" s="314"/>
      <c r="E6" s="319"/>
      <c r="F6" s="320"/>
      <c r="G6" s="320"/>
      <c r="H6" s="321"/>
      <c r="I6" s="312"/>
      <c r="J6" s="310"/>
      <c r="K6" s="276"/>
    </row>
    <row r="7" spans="1:15" ht="18" customHeight="1">
      <c r="A7" s="308"/>
      <c r="B7" s="308"/>
      <c r="C7" s="251"/>
      <c r="D7" s="315"/>
      <c r="E7" s="36">
        <v>1</v>
      </c>
      <c r="F7" s="36">
        <v>2</v>
      </c>
      <c r="G7" s="36">
        <v>3</v>
      </c>
      <c r="H7" s="36">
        <v>4</v>
      </c>
      <c r="I7" s="312"/>
      <c r="J7" s="311"/>
      <c r="K7" s="277"/>
    </row>
    <row r="8" spans="1:15" ht="21.95" customHeight="1">
      <c r="A8" s="37">
        <v>1</v>
      </c>
      <c r="B8" s="7" t="s">
        <v>165</v>
      </c>
      <c r="C8" s="69" t="s">
        <v>166</v>
      </c>
      <c r="D8" s="70" t="s">
        <v>49</v>
      </c>
      <c r="E8" s="137">
        <v>101.6</v>
      </c>
      <c r="F8" s="137">
        <v>102.3</v>
      </c>
      <c r="G8" s="137">
        <v>103.9</v>
      </c>
      <c r="H8" s="137">
        <v>102</v>
      </c>
      <c r="I8" s="137">
        <f t="shared" ref="I8:I37" si="0">SUM(E8:H8)</f>
        <v>409.79999999999995</v>
      </c>
      <c r="J8" s="37" t="s">
        <v>2</v>
      </c>
      <c r="K8" s="213">
        <v>23</v>
      </c>
    </row>
    <row r="9" spans="1:15" ht="21.95" customHeight="1">
      <c r="A9" s="37">
        <v>2</v>
      </c>
      <c r="B9" s="7" t="s">
        <v>58</v>
      </c>
      <c r="C9" s="69" t="s">
        <v>177</v>
      </c>
      <c r="D9" s="70" t="s">
        <v>36</v>
      </c>
      <c r="E9" s="137">
        <v>102.2</v>
      </c>
      <c r="F9" s="137">
        <v>101.9</v>
      </c>
      <c r="G9" s="137">
        <v>102.6</v>
      </c>
      <c r="H9" s="137">
        <v>102.9</v>
      </c>
      <c r="I9" s="137">
        <f t="shared" si="0"/>
        <v>409.6</v>
      </c>
      <c r="J9" s="37" t="s">
        <v>2</v>
      </c>
      <c r="K9" s="213">
        <v>19</v>
      </c>
    </row>
    <row r="10" spans="1:15" ht="21.95" customHeight="1">
      <c r="A10" s="37">
        <v>3</v>
      </c>
      <c r="B10" s="7" t="s">
        <v>61</v>
      </c>
      <c r="C10" s="69" t="s">
        <v>80</v>
      </c>
      <c r="D10" s="70" t="s">
        <v>318</v>
      </c>
      <c r="E10" s="137">
        <v>101.3</v>
      </c>
      <c r="F10" s="137">
        <v>101.6</v>
      </c>
      <c r="G10" s="137">
        <v>102.6</v>
      </c>
      <c r="H10" s="137">
        <v>103.4</v>
      </c>
      <c r="I10" s="137">
        <f t="shared" si="0"/>
        <v>408.9</v>
      </c>
      <c r="J10" s="37" t="s">
        <v>2</v>
      </c>
      <c r="K10" s="213">
        <v>16</v>
      </c>
    </row>
    <row r="11" spans="1:15" ht="21.95" customHeight="1">
      <c r="A11" s="37">
        <v>4</v>
      </c>
      <c r="B11" s="7" t="s">
        <v>168</v>
      </c>
      <c r="C11" s="69" t="s">
        <v>177</v>
      </c>
      <c r="D11" s="70" t="s">
        <v>47</v>
      </c>
      <c r="E11" s="137">
        <v>100.5</v>
      </c>
      <c r="F11" s="137">
        <v>101.1</v>
      </c>
      <c r="G11" s="137">
        <v>103.2</v>
      </c>
      <c r="H11" s="137">
        <v>102.8</v>
      </c>
      <c r="I11" s="137">
        <f t="shared" si="0"/>
        <v>407.6</v>
      </c>
      <c r="J11" s="37" t="s">
        <v>2</v>
      </c>
      <c r="K11" s="213">
        <v>13</v>
      </c>
    </row>
    <row r="12" spans="1:15" ht="21.95" customHeight="1">
      <c r="A12" s="37">
        <v>5</v>
      </c>
      <c r="B12" s="7" t="s">
        <v>62</v>
      </c>
      <c r="C12" s="69" t="s">
        <v>80</v>
      </c>
      <c r="D12" s="70" t="s">
        <v>49</v>
      </c>
      <c r="E12" s="137">
        <v>102.5</v>
      </c>
      <c r="F12" s="137">
        <v>101.7</v>
      </c>
      <c r="G12" s="137">
        <v>103.2</v>
      </c>
      <c r="H12" s="137">
        <v>99.3</v>
      </c>
      <c r="I12" s="137">
        <f t="shared" si="0"/>
        <v>406.7</v>
      </c>
      <c r="J12" s="37" t="s">
        <v>2</v>
      </c>
      <c r="K12" s="213">
        <v>11</v>
      </c>
      <c r="N12" s="106"/>
      <c r="O12" s="38"/>
    </row>
    <row r="13" spans="1:15" ht="21.95" customHeight="1">
      <c r="A13" s="37">
        <v>6</v>
      </c>
      <c r="B13" s="7" t="s">
        <v>60</v>
      </c>
      <c r="C13" s="69" t="s">
        <v>80</v>
      </c>
      <c r="D13" s="70" t="s">
        <v>430</v>
      </c>
      <c r="E13" s="137">
        <v>102.1</v>
      </c>
      <c r="F13" s="137">
        <v>102.2</v>
      </c>
      <c r="G13" s="137">
        <v>100.9</v>
      </c>
      <c r="H13" s="137">
        <v>100.8</v>
      </c>
      <c r="I13" s="137">
        <f t="shared" si="0"/>
        <v>406.00000000000006</v>
      </c>
      <c r="J13" s="37" t="s">
        <v>2</v>
      </c>
      <c r="K13" s="213">
        <v>9</v>
      </c>
    </row>
    <row r="14" spans="1:15" ht="21.95" customHeight="1">
      <c r="A14" s="37">
        <v>7</v>
      </c>
      <c r="B14" s="7" t="s">
        <v>176</v>
      </c>
      <c r="C14" s="69" t="s">
        <v>177</v>
      </c>
      <c r="D14" s="70" t="s">
        <v>36</v>
      </c>
      <c r="E14" s="137">
        <v>102.9</v>
      </c>
      <c r="F14" s="137">
        <v>103</v>
      </c>
      <c r="G14" s="137">
        <v>100.1</v>
      </c>
      <c r="H14" s="137">
        <v>99.6</v>
      </c>
      <c r="I14" s="137">
        <f t="shared" si="0"/>
        <v>405.6</v>
      </c>
      <c r="J14" s="37" t="s">
        <v>2</v>
      </c>
      <c r="K14" s="213">
        <v>7</v>
      </c>
    </row>
    <row r="15" spans="1:15" ht="21.95" customHeight="1">
      <c r="A15" s="37">
        <v>8</v>
      </c>
      <c r="B15" s="7" t="s">
        <v>173</v>
      </c>
      <c r="C15" s="69" t="s">
        <v>44</v>
      </c>
      <c r="D15" s="70" t="s">
        <v>261</v>
      </c>
      <c r="E15" s="137">
        <v>101.4</v>
      </c>
      <c r="F15" s="137">
        <v>102.1</v>
      </c>
      <c r="G15" s="137">
        <v>99.4</v>
      </c>
      <c r="H15" s="137">
        <v>102.3</v>
      </c>
      <c r="I15" s="137">
        <f t="shared" si="0"/>
        <v>405.2</v>
      </c>
      <c r="J15" s="37" t="s">
        <v>2</v>
      </c>
      <c r="K15" s="213">
        <v>5</v>
      </c>
    </row>
    <row r="16" spans="1:15" ht="21.95" customHeight="1">
      <c r="A16" s="37">
        <v>9</v>
      </c>
      <c r="B16" s="7" t="s">
        <v>64</v>
      </c>
      <c r="C16" s="69" t="s">
        <v>166</v>
      </c>
      <c r="D16" s="70" t="s">
        <v>49</v>
      </c>
      <c r="E16" s="137">
        <v>101.5</v>
      </c>
      <c r="F16" s="137">
        <v>101.2</v>
      </c>
      <c r="G16" s="137">
        <v>99.6</v>
      </c>
      <c r="H16" s="137">
        <v>102.4</v>
      </c>
      <c r="I16" s="137">
        <f t="shared" si="0"/>
        <v>404.69999999999993</v>
      </c>
      <c r="J16" s="37" t="s">
        <v>2</v>
      </c>
      <c r="K16" s="213">
        <v>4</v>
      </c>
    </row>
    <row r="17" spans="1:11" ht="21.95" customHeight="1">
      <c r="A17" s="37">
        <v>10</v>
      </c>
      <c r="B17" s="7" t="s">
        <v>135</v>
      </c>
      <c r="C17" s="69" t="s">
        <v>177</v>
      </c>
      <c r="D17" s="70" t="s">
        <v>53</v>
      </c>
      <c r="E17" s="137">
        <v>102.8</v>
      </c>
      <c r="F17" s="137">
        <v>100.4</v>
      </c>
      <c r="G17" s="137">
        <v>97.7</v>
      </c>
      <c r="H17" s="137">
        <v>101.8</v>
      </c>
      <c r="I17" s="137">
        <f t="shared" si="0"/>
        <v>402.7</v>
      </c>
      <c r="J17" s="37" t="s">
        <v>2</v>
      </c>
      <c r="K17" s="213">
        <v>3</v>
      </c>
    </row>
    <row r="18" spans="1:11" ht="21.95" customHeight="1">
      <c r="A18" s="37">
        <v>11</v>
      </c>
      <c r="B18" s="7" t="s">
        <v>35</v>
      </c>
      <c r="C18" s="69" t="s">
        <v>166</v>
      </c>
      <c r="D18" s="70" t="s">
        <v>47</v>
      </c>
      <c r="E18" s="137">
        <v>102.3</v>
      </c>
      <c r="F18" s="137">
        <v>100</v>
      </c>
      <c r="G18" s="137">
        <v>101.8</v>
      </c>
      <c r="H18" s="137">
        <v>98.5</v>
      </c>
      <c r="I18" s="137">
        <f t="shared" si="0"/>
        <v>402.6</v>
      </c>
      <c r="J18" s="37" t="s">
        <v>2</v>
      </c>
      <c r="K18" s="213">
        <v>2</v>
      </c>
    </row>
    <row r="19" spans="1:11" ht="21.95" customHeight="1">
      <c r="A19" s="37">
        <v>12</v>
      </c>
      <c r="B19" s="7" t="s">
        <v>56</v>
      </c>
      <c r="C19" s="69" t="s">
        <v>80</v>
      </c>
      <c r="D19" s="70" t="s">
        <v>402</v>
      </c>
      <c r="E19" s="137">
        <v>99.3</v>
      </c>
      <c r="F19" s="137">
        <v>99.4</v>
      </c>
      <c r="G19" s="137">
        <v>102.8</v>
      </c>
      <c r="H19" s="137">
        <v>100.7</v>
      </c>
      <c r="I19" s="137">
        <f t="shared" si="0"/>
        <v>402.2</v>
      </c>
      <c r="J19" s="37" t="s">
        <v>2</v>
      </c>
      <c r="K19" s="215">
        <v>1</v>
      </c>
    </row>
    <row r="20" spans="1:11" ht="21.95" customHeight="1">
      <c r="A20" s="37">
        <v>13</v>
      </c>
      <c r="B20" s="7" t="s">
        <v>54</v>
      </c>
      <c r="C20" s="69" t="s">
        <v>166</v>
      </c>
      <c r="D20" s="70" t="s">
        <v>310</v>
      </c>
      <c r="E20" s="137">
        <v>99.2</v>
      </c>
      <c r="F20" s="137">
        <v>102.3</v>
      </c>
      <c r="G20" s="137">
        <v>101.2</v>
      </c>
      <c r="H20" s="137">
        <v>99.2</v>
      </c>
      <c r="I20" s="137">
        <f t="shared" si="0"/>
        <v>401.9</v>
      </c>
      <c r="J20" s="37" t="s">
        <v>2</v>
      </c>
      <c r="K20" s="213" t="s">
        <v>3</v>
      </c>
    </row>
    <row r="21" spans="1:11" ht="21.95" customHeight="1">
      <c r="A21" s="37">
        <v>14</v>
      </c>
      <c r="B21" s="7" t="s">
        <v>174</v>
      </c>
      <c r="C21" s="69" t="s">
        <v>177</v>
      </c>
      <c r="D21" s="70" t="s">
        <v>334</v>
      </c>
      <c r="E21" s="137">
        <v>99.1</v>
      </c>
      <c r="F21" s="137">
        <v>101.3</v>
      </c>
      <c r="G21" s="137">
        <v>99.3</v>
      </c>
      <c r="H21" s="137">
        <v>101.7</v>
      </c>
      <c r="I21" s="137">
        <f t="shared" si="0"/>
        <v>401.4</v>
      </c>
      <c r="J21" s="37" t="s">
        <v>2</v>
      </c>
      <c r="K21" s="213" t="s">
        <v>3</v>
      </c>
    </row>
    <row r="22" spans="1:11" ht="21.95" customHeight="1">
      <c r="A22" s="37">
        <v>15</v>
      </c>
      <c r="B22" s="7" t="s">
        <v>333</v>
      </c>
      <c r="C22" s="69" t="s">
        <v>177</v>
      </c>
      <c r="D22" s="70" t="s">
        <v>434</v>
      </c>
      <c r="E22" s="137">
        <v>102.8</v>
      </c>
      <c r="F22" s="137">
        <v>100.6</v>
      </c>
      <c r="G22" s="137">
        <v>101</v>
      </c>
      <c r="H22" s="137">
        <v>97</v>
      </c>
      <c r="I22" s="137">
        <f t="shared" si="0"/>
        <v>401.4</v>
      </c>
      <c r="J22" s="37" t="s">
        <v>2</v>
      </c>
      <c r="K22" s="202" t="s">
        <v>401</v>
      </c>
    </row>
    <row r="23" spans="1:11" ht="21.95" customHeight="1">
      <c r="A23" s="37">
        <v>16</v>
      </c>
      <c r="B23" s="7" t="s">
        <v>43</v>
      </c>
      <c r="C23" s="69" t="s">
        <v>166</v>
      </c>
      <c r="D23" s="70" t="s">
        <v>430</v>
      </c>
      <c r="E23" s="137">
        <v>99.8</v>
      </c>
      <c r="F23" s="137">
        <v>98.6</v>
      </c>
      <c r="G23" s="137">
        <v>101.8</v>
      </c>
      <c r="H23" s="137">
        <v>100.1</v>
      </c>
      <c r="I23" s="137">
        <f t="shared" si="0"/>
        <v>400.29999999999995</v>
      </c>
      <c r="J23" s="37" t="s">
        <v>2</v>
      </c>
      <c r="K23" s="178" t="s">
        <v>401</v>
      </c>
    </row>
    <row r="24" spans="1:11" ht="21.95" customHeight="1">
      <c r="A24" s="37">
        <v>17</v>
      </c>
      <c r="B24" s="7" t="s">
        <v>202</v>
      </c>
      <c r="C24" s="69" t="s">
        <v>307</v>
      </c>
      <c r="D24" s="70" t="s">
        <v>36</v>
      </c>
      <c r="E24" s="137">
        <v>97.7</v>
      </c>
      <c r="F24" s="137">
        <v>98.9</v>
      </c>
      <c r="G24" s="137">
        <v>100</v>
      </c>
      <c r="H24" s="137">
        <v>102.5</v>
      </c>
      <c r="I24" s="137">
        <f t="shared" si="0"/>
        <v>399.1</v>
      </c>
      <c r="J24" s="113" t="s">
        <v>2</v>
      </c>
      <c r="K24" s="178" t="s">
        <v>401</v>
      </c>
    </row>
    <row r="25" spans="1:11" ht="21.95" customHeight="1">
      <c r="A25" s="37">
        <v>18</v>
      </c>
      <c r="B25" s="7" t="s">
        <v>66</v>
      </c>
      <c r="C25" s="69" t="s">
        <v>44</v>
      </c>
      <c r="D25" s="70" t="s">
        <v>261</v>
      </c>
      <c r="E25" s="137">
        <v>101.2</v>
      </c>
      <c r="F25" s="137">
        <v>102</v>
      </c>
      <c r="G25" s="137">
        <v>100.5</v>
      </c>
      <c r="H25" s="137">
        <v>95.1</v>
      </c>
      <c r="I25" s="137">
        <f t="shared" si="0"/>
        <v>398.79999999999995</v>
      </c>
      <c r="J25" s="37" t="s">
        <v>2</v>
      </c>
      <c r="K25" s="178" t="s">
        <v>401</v>
      </c>
    </row>
    <row r="26" spans="1:11" ht="21.95" customHeight="1">
      <c r="A26" s="37">
        <v>19</v>
      </c>
      <c r="B26" s="7" t="s">
        <v>171</v>
      </c>
      <c r="C26" s="69" t="s">
        <v>166</v>
      </c>
      <c r="D26" s="70" t="s">
        <v>47</v>
      </c>
      <c r="E26" s="137">
        <v>99.4</v>
      </c>
      <c r="F26" s="137">
        <v>100</v>
      </c>
      <c r="G26" s="137">
        <v>101.4</v>
      </c>
      <c r="H26" s="137">
        <v>97.4</v>
      </c>
      <c r="I26" s="137">
        <f t="shared" si="0"/>
        <v>398.20000000000005</v>
      </c>
      <c r="J26" s="37" t="s">
        <v>2</v>
      </c>
      <c r="K26" s="213" t="s">
        <v>3</v>
      </c>
    </row>
    <row r="27" spans="1:11" ht="21.95" customHeight="1">
      <c r="A27" s="37">
        <v>20</v>
      </c>
      <c r="B27" s="7" t="s">
        <v>134</v>
      </c>
      <c r="C27" s="69" t="s">
        <v>166</v>
      </c>
      <c r="D27" s="70" t="s">
        <v>53</v>
      </c>
      <c r="E27" s="137">
        <v>99.6</v>
      </c>
      <c r="F27" s="137">
        <v>96.4</v>
      </c>
      <c r="G27" s="137">
        <v>101.8</v>
      </c>
      <c r="H27" s="137">
        <v>99.4</v>
      </c>
      <c r="I27" s="137">
        <f t="shared" si="0"/>
        <v>397.20000000000005</v>
      </c>
      <c r="J27" s="37" t="s">
        <v>2</v>
      </c>
      <c r="K27" s="213" t="s">
        <v>3</v>
      </c>
    </row>
    <row r="28" spans="1:11" ht="21.95" customHeight="1">
      <c r="A28" s="37">
        <v>21</v>
      </c>
      <c r="B28" s="7" t="s">
        <v>504</v>
      </c>
      <c r="C28" s="69" t="s">
        <v>95</v>
      </c>
      <c r="D28" s="70" t="s">
        <v>397</v>
      </c>
      <c r="E28" s="137">
        <v>99.7</v>
      </c>
      <c r="F28" s="137">
        <v>99.3</v>
      </c>
      <c r="G28" s="137">
        <v>97.2</v>
      </c>
      <c r="H28" s="137">
        <v>100.5</v>
      </c>
      <c r="I28" s="137">
        <f t="shared" si="0"/>
        <v>396.7</v>
      </c>
      <c r="J28" s="37" t="s">
        <v>2</v>
      </c>
      <c r="K28" s="178" t="s">
        <v>401</v>
      </c>
    </row>
    <row r="29" spans="1:11" ht="21.95" customHeight="1">
      <c r="A29" s="37">
        <v>22</v>
      </c>
      <c r="B29" s="7" t="s">
        <v>48</v>
      </c>
      <c r="C29" s="69" t="s">
        <v>80</v>
      </c>
      <c r="D29" s="70" t="s">
        <v>310</v>
      </c>
      <c r="E29" s="137">
        <v>95.5</v>
      </c>
      <c r="F29" s="137">
        <v>99.8</v>
      </c>
      <c r="G29" s="137">
        <v>100.7</v>
      </c>
      <c r="H29" s="137">
        <v>100.3</v>
      </c>
      <c r="I29" s="137">
        <f t="shared" si="0"/>
        <v>396.3</v>
      </c>
      <c r="J29" s="37" t="s">
        <v>2</v>
      </c>
      <c r="K29" s="213" t="s">
        <v>3</v>
      </c>
    </row>
    <row r="30" spans="1:11" ht="21.95" customHeight="1">
      <c r="A30" s="37">
        <v>23</v>
      </c>
      <c r="B30" s="7" t="s">
        <v>400</v>
      </c>
      <c r="C30" s="69" t="s">
        <v>80</v>
      </c>
      <c r="D30" s="70" t="s">
        <v>397</v>
      </c>
      <c r="E30" s="137">
        <v>98.3</v>
      </c>
      <c r="F30" s="137">
        <v>98.7</v>
      </c>
      <c r="G30" s="137">
        <v>98</v>
      </c>
      <c r="H30" s="137">
        <v>100.6</v>
      </c>
      <c r="I30" s="137">
        <f t="shared" si="0"/>
        <v>395.6</v>
      </c>
      <c r="J30" s="37" t="s">
        <v>2</v>
      </c>
      <c r="K30" s="213" t="s">
        <v>3</v>
      </c>
    </row>
    <row r="31" spans="1:11" ht="21.95" customHeight="1">
      <c r="A31" s="37">
        <v>24</v>
      </c>
      <c r="B31" s="7" t="s">
        <v>316</v>
      </c>
      <c r="C31" s="69" t="s">
        <v>221</v>
      </c>
      <c r="D31" s="70" t="s">
        <v>41</v>
      </c>
      <c r="E31" s="137">
        <v>96.5</v>
      </c>
      <c r="F31" s="137">
        <v>101.1</v>
      </c>
      <c r="G31" s="137">
        <v>100.2</v>
      </c>
      <c r="H31" s="137">
        <v>96.5</v>
      </c>
      <c r="I31" s="137">
        <f t="shared" si="0"/>
        <v>394.3</v>
      </c>
      <c r="J31" s="37" t="s">
        <v>2</v>
      </c>
      <c r="K31" s="213" t="s">
        <v>3</v>
      </c>
    </row>
    <row r="32" spans="1:11" ht="21.95" customHeight="1">
      <c r="A32" s="37">
        <v>25</v>
      </c>
      <c r="B32" s="7" t="s">
        <v>313</v>
      </c>
      <c r="C32" s="69" t="s">
        <v>201</v>
      </c>
      <c r="D32" s="70" t="s">
        <v>435</v>
      </c>
      <c r="E32" s="137">
        <v>98.1</v>
      </c>
      <c r="F32" s="137">
        <v>98.4</v>
      </c>
      <c r="G32" s="137">
        <v>95.9</v>
      </c>
      <c r="H32" s="137">
        <v>101.2</v>
      </c>
      <c r="I32" s="137">
        <f t="shared" si="0"/>
        <v>393.59999999999997</v>
      </c>
      <c r="J32" s="37" t="s">
        <v>2</v>
      </c>
      <c r="K32" s="202" t="s">
        <v>401</v>
      </c>
    </row>
    <row r="33" spans="1:11" ht="21.95" customHeight="1">
      <c r="A33" s="37">
        <v>26</v>
      </c>
      <c r="B33" s="7" t="s">
        <v>326</v>
      </c>
      <c r="C33" s="69" t="s">
        <v>80</v>
      </c>
      <c r="D33" s="70" t="s">
        <v>36</v>
      </c>
      <c r="E33" s="137">
        <v>91</v>
      </c>
      <c r="F33" s="137">
        <v>99.5</v>
      </c>
      <c r="G33" s="137">
        <v>101.3</v>
      </c>
      <c r="H33" s="137">
        <v>100.4</v>
      </c>
      <c r="I33" s="137">
        <f t="shared" si="0"/>
        <v>392.20000000000005</v>
      </c>
      <c r="J33" s="37">
        <v>1</v>
      </c>
      <c r="K33" s="202" t="s">
        <v>401</v>
      </c>
    </row>
    <row r="34" spans="1:11" ht="21.95" customHeight="1">
      <c r="A34" s="37">
        <v>27</v>
      </c>
      <c r="B34" s="7" t="s">
        <v>319</v>
      </c>
      <c r="C34" s="69" t="s">
        <v>166</v>
      </c>
      <c r="D34" s="70" t="s">
        <v>47</v>
      </c>
      <c r="E34" s="137">
        <v>99.3</v>
      </c>
      <c r="F34" s="137">
        <v>97.3</v>
      </c>
      <c r="G34" s="137">
        <v>96.9</v>
      </c>
      <c r="H34" s="137">
        <v>97.7</v>
      </c>
      <c r="I34" s="137">
        <f t="shared" si="0"/>
        <v>391.2</v>
      </c>
      <c r="J34" s="37">
        <v>1</v>
      </c>
      <c r="K34" s="178" t="s">
        <v>401</v>
      </c>
    </row>
    <row r="35" spans="1:11" ht="21.95" customHeight="1">
      <c r="A35" s="37">
        <v>28</v>
      </c>
      <c r="B35" s="7" t="s">
        <v>338</v>
      </c>
      <c r="C35" s="69" t="s">
        <v>315</v>
      </c>
      <c r="D35" s="70" t="s">
        <v>41</v>
      </c>
      <c r="E35" s="137">
        <v>96.9</v>
      </c>
      <c r="F35" s="137">
        <v>99.7</v>
      </c>
      <c r="G35" s="137">
        <v>99.9</v>
      </c>
      <c r="H35" s="137">
        <v>94.5</v>
      </c>
      <c r="I35" s="137">
        <f t="shared" si="0"/>
        <v>391</v>
      </c>
      <c r="J35" s="37">
        <v>1</v>
      </c>
      <c r="K35" s="213" t="s">
        <v>3</v>
      </c>
    </row>
    <row r="36" spans="1:11" ht="21.95" customHeight="1">
      <c r="A36" s="37">
        <v>29</v>
      </c>
      <c r="B36" s="7" t="s">
        <v>50</v>
      </c>
      <c r="C36" s="69" t="s">
        <v>40</v>
      </c>
      <c r="D36" s="70" t="s">
        <v>310</v>
      </c>
      <c r="E36" s="137">
        <v>95.6</v>
      </c>
      <c r="F36" s="137">
        <v>97.3</v>
      </c>
      <c r="G36" s="137">
        <v>98.7</v>
      </c>
      <c r="H36" s="137">
        <v>99.2</v>
      </c>
      <c r="I36" s="137">
        <f t="shared" si="0"/>
        <v>390.79999999999995</v>
      </c>
      <c r="J36" s="18">
        <v>1</v>
      </c>
      <c r="K36" s="213" t="s">
        <v>3</v>
      </c>
    </row>
    <row r="37" spans="1:11" ht="21.95" customHeight="1">
      <c r="A37" s="37">
        <v>30</v>
      </c>
      <c r="B37" s="7" t="s">
        <v>97</v>
      </c>
      <c r="C37" s="69" t="s">
        <v>166</v>
      </c>
      <c r="D37" s="70" t="s">
        <v>310</v>
      </c>
      <c r="E37" s="137">
        <v>97.8</v>
      </c>
      <c r="F37" s="137">
        <v>96.3</v>
      </c>
      <c r="G37" s="137">
        <v>97.8</v>
      </c>
      <c r="H37" s="137">
        <v>98.9</v>
      </c>
      <c r="I37" s="137">
        <f t="shared" si="0"/>
        <v>390.79999999999995</v>
      </c>
      <c r="J37" s="37">
        <v>1</v>
      </c>
      <c r="K37" s="213" t="s">
        <v>3</v>
      </c>
    </row>
    <row r="38" spans="1:11" ht="21.95" customHeight="1">
      <c r="A38" s="37"/>
      <c r="B38" s="7"/>
      <c r="C38" s="69"/>
      <c r="D38" s="70"/>
      <c r="E38" s="203"/>
      <c r="F38" s="203"/>
      <c r="G38" s="203"/>
      <c r="H38" s="203"/>
      <c r="I38" s="203"/>
      <c r="J38" s="37"/>
      <c r="K38" s="213"/>
    </row>
    <row r="39" spans="1:11" ht="21.95" customHeight="1">
      <c r="A39" s="37"/>
      <c r="B39" s="7"/>
      <c r="C39" s="69"/>
      <c r="D39" s="70"/>
      <c r="E39" s="203"/>
      <c r="F39" s="203"/>
      <c r="G39" s="203"/>
      <c r="H39" s="203"/>
      <c r="I39" s="203"/>
      <c r="J39" s="37"/>
      <c r="K39" s="213"/>
    </row>
    <row r="40" spans="1:11" ht="21.95" customHeight="1">
      <c r="A40" s="37"/>
      <c r="B40" s="7"/>
      <c r="C40" s="69"/>
      <c r="D40" s="70"/>
      <c r="E40" s="203"/>
      <c r="F40" s="203"/>
      <c r="G40" s="203"/>
      <c r="H40" s="120" t="s">
        <v>431</v>
      </c>
      <c r="I40" s="203"/>
      <c r="J40" s="37"/>
      <c r="K40" s="213"/>
    </row>
    <row r="41" spans="1:11" ht="21.95" customHeight="1">
      <c r="A41" s="37">
        <v>31</v>
      </c>
      <c r="B41" s="7" t="s">
        <v>170</v>
      </c>
      <c r="C41" s="69" t="s">
        <v>177</v>
      </c>
      <c r="D41" s="70" t="s">
        <v>310</v>
      </c>
      <c r="E41" s="137">
        <v>97.9</v>
      </c>
      <c r="F41" s="137">
        <v>100</v>
      </c>
      <c r="G41" s="137">
        <v>96.1</v>
      </c>
      <c r="H41" s="137">
        <v>96</v>
      </c>
      <c r="I41" s="137">
        <f t="shared" ref="I41:I58" si="1">SUM(E41:H41)</f>
        <v>390</v>
      </c>
      <c r="J41" s="37">
        <v>1</v>
      </c>
      <c r="K41" s="213" t="s">
        <v>3</v>
      </c>
    </row>
    <row r="42" spans="1:11" ht="21.95" customHeight="1">
      <c r="A42" s="37">
        <v>32</v>
      </c>
      <c r="B42" s="7" t="s">
        <v>321</v>
      </c>
      <c r="C42" s="69" t="s">
        <v>166</v>
      </c>
      <c r="D42" s="70" t="s">
        <v>36</v>
      </c>
      <c r="E42" s="137">
        <v>98.7</v>
      </c>
      <c r="F42" s="137">
        <v>99.4</v>
      </c>
      <c r="G42" s="137">
        <v>96.9</v>
      </c>
      <c r="H42" s="137">
        <v>95</v>
      </c>
      <c r="I42" s="137">
        <f t="shared" si="1"/>
        <v>390</v>
      </c>
      <c r="J42" s="37">
        <v>1</v>
      </c>
      <c r="K42" s="213" t="s">
        <v>3</v>
      </c>
    </row>
    <row r="43" spans="1:11" ht="21.95" customHeight="1">
      <c r="A43" s="37">
        <v>33</v>
      </c>
      <c r="B43" s="7" t="s">
        <v>420</v>
      </c>
      <c r="C43" s="69" t="s">
        <v>95</v>
      </c>
      <c r="D43" s="70" t="s">
        <v>397</v>
      </c>
      <c r="E43" s="203">
        <v>96.2</v>
      </c>
      <c r="F43" s="203">
        <v>96.7</v>
      </c>
      <c r="G43" s="203">
        <v>95</v>
      </c>
      <c r="H43" s="203">
        <v>94.9</v>
      </c>
      <c r="I43" s="203">
        <f t="shared" si="1"/>
        <v>382.79999999999995</v>
      </c>
      <c r="J43" s="37">
        <v>2</v>
      </c>
      <c r="K43" s="202" t="s">
        <v>401</v>
      </c>
    </row>
    <row r="44" spans="1:11" ht="21.95" customHeight="1">
      <c r="A44" s="37">
        <v>34</v>
      </c>
      <c r="B44" s="7" t="s">
        <v>325</v>
      </c>
      <c r="C44" s="69" t="s">
        <v>101</v>
      </c>
      <c r="D44" s="70" t="s">
        <v>435</v>
      </c>
      <c r="E44" s="203">
        <v>96.5</v>
      </c>
      <c r="F44" s="203">
        <v>95.5</v>
      </c>
      <c r="G44" s="203">
        <v>95.7</v>
      </c>
      <c r="H44" s="203">
        <v>94.1</v>
      </c>
      <c r="I44" s="203">
        <f t="shared" si="1"/>
        <v>381.79999999999995</v>
      </c>
      <c r="J44" s="18">
        <v>2</v>
      </c>
      <c r="K44" s="202" t="s">
        <v>401</v>
      </c>
    </row>
    <row r="45" spans="1:11" ht="21.95" customHeight="1">
      <c r="A45" s="37">
        <v>35</v>
      </c>
      <c r="B45" s="7" t="s">
        <v>329</v>
      </c>
      <c r="C45" s="69" t="s">
        <v>101</v>
      </c>
      <c r="D45" s="70" t="s">
        <v>41</v>
      </c>
      <c r="E45" s="203">
        <v>93.6</v>
      </c>
      <c r="F45" s="203">
        <v>96.5</v>
      </c>
      <c r="G45" s="203">
        <v>95.4</v>
      </c>
      <c r="H45" s="203">
        <v>96.1</v>
      </c>
      <c r="I45" s="203">
        <f t="shared" si="1"/>
        <v>381.6</v>
      </c>
      <c r="J45" s="37">
        <v>2</v>
      </c>
      <c r="K45" s="202" t="s">
        <v>401</v>
      </c>
    </row>
    <row r="46" spans="1:11" ht="21.95" customHeight="1">
      <c r="A46" s="37">
        <v>36</v>
      </c>
      <c r="B46" s="7" t="s">
        <v>324</v>
      </c>
      <c r="C46" s="69" t="s">
        <v>80</v>
      </c>
      <c r="D46" s="70" t="s">
        <v>167</v>
      </c>
      <c r="E46" s="203">
        <v>91.8</v>
      </c>
      <c r="F46" s="203">
        <v>94.9</v>
      </c>
      <c r="G46" s="203">
        <v>96.1</v>
      </c>
      <c r="H46" s="203">
        <v>97.8</v>
      </c>
      <c r="I46" s="203">
        <f t="shared" si="1"/>
        <v>380.59999999999997</v>
      </c>
      <c r="J46" s="37">
        <v>2</v>
      </c>
      <c r="K46" s="213" t="s">
        <v>3</v>
      </c>
    </row>
    <row r="47" spans="1:11" ht="21.95" customHeight="1">
      <c r="A47" s="37">
        <v>37</v>
      </c>
      <c r="B47" s="7" t="s">
        <v>398</v>
      </c>
      <c r="C47" s="69" t="s">
        <v>399</v>
      </c>
      <c r="D47" s="70" t="s">
        <v>41</v>
      </c>
      <c r="E47" s="203">
        <v>91.2</v>
      </c>
      <c r="F47" s="203">
        <v>97.8</v>
      </c>
      <c r="G47" s="203">
        <v>96.2</v>
      </c>
      <c r="H47" s="203">
        <v>94.4</v>
      </c>
      <c r="I47" s="203">
        <f t="shared" si="1"/>
        <v>379.6</v>
      </c>
      <c r="J47" s="37">
        <v>2</v>
      </c>
      <c r="K47" s="202" t="s">
        <v>401</v>
      </c>
    </row>
    <row r="48" spans="1:11" ht="21.95" customHeight="1">
      <c r="A48" s="37">
        <v>38</v>
      </c>
      <c r="B48" s="7" t="s">
        <v>33</v>
      </c>
      <c r="C48" s="69" t="s">
        <v>46</v>
      </c>
      <c r="D48" s="70" t="s">
        <v>167</v>
      </c>
      <c r="E48" s="203">
        <v>97</v>
      </c>
      <c r="F48" s="203">
        <v>94.1</v>
      </c>
      <c r="G48" s="203">
        <v>96.8</v>
      </c>
      <c r="H48" s="203">
        <v>91.6</v>
      </c>
      <c r="I48" s="203">
        <f t="shared" si="1"/>
        <v>379.5</v>
      </c>
      <c r="J48" s="214">
        <v>2</v>
      </c>
      <c r="K48" s="202" t="s">
        <v>401</v>
      </c>
    </row>
    <row r="49" spans="1:11" ht="21.95" customHeight="1">
      <c r="A49" s="37">
        <v>39</v>
      </c>
      <c r="B49" s="7" t="s">
        <v>311</v>
      </c>
      <c r="C49" s="69" t="s">
        <v>95</v>
      </c>
      <c r="D49" s="70" t="s">
        <v>312</v>
      </c>
      <c r="E49" s="203">
        <v>92.9</v>
      </c>
      <c r="F49" s="203">
        <v>95.1</v>
      </c>
      <c r="G49" s="203">
        <v>97.5</v>
      </c>
      <c r="H49" s="203">
        <v>93.1</v>
      </c>
      <c r="I49" s="203">
        <f t="shared" si="1"/>
        <v>378.6</v>
      </c>
      <c r="J49" s="214">
        <v>2</v>
      </c>
      <c r="K49" s="213" t="s">
        <v>3</v>
      </c>
    </row>
    <row r="50" spans="1:11" ht="21.95" customHeight="1">
      <c r="A50" s="37">
        <v>40</v>
      </c>
      <c r="B50" s="7" t="s">
        <v>308</v>
      </c>
      <c r="C50" s="69" t="s">
        <v>177</v>
      </c>
      <c r="D50" s="70" t="s">
        <v>436</v>
      </c>
      <c r="E50" s="203">
        <v>96.1</v>
      </c>
      <c r="F50" s="203">
        <v>88.5</v>
      </c>
      <c r="G50" s="203">
        <v>98.3</v>
      </c>
      <c r="H50" s="203">
        <v>95.6</v>
      </c>
      <c r="I50" s="203">
        <f t="shared" si="1"/>
        <v>378.5</v>
      </c>
      <c r="J50" s="214">
        <v>2</v>
      </c>
      <c r="K50" s="165" t="s">
        <v>401</v>
      </c>
    </row>
    <row r="51" spans="1:11" ht="21.95" customHeight="1">
      <c r="A51" s="37">
        <v>41</v>
      </c>
      <c r="B51" s="7" t="s">
        <v>419</v>
      </c>
      <c r="C51" s="69" t="s">
        <v>95</v>
      </c>
      <c r="D51" s="70" t="s">
        <v>45</v>
      </c>
      <c r="E51" s="203">
        <v>95.9</v>
      </c>
      <c r="F51" s="203">
        <v>97.1</v>
      </c>
      <c r="G51" s="203">
        <v>93.9</v>
      </c>
      <c r="H51" s="203">
        <v>88.8</v>
      </c>
      <c r="I51" s="203">
        <f t="shared" si="1"/>
        <v>375.7</v>
      </c>
      <c r="J51" s="214">
        <v>2</v>
      </c>
      <c r="K51" s="202" t="s">
        <v>401</v>
      </c>
    </row>
    <row r="52" spans="1:11" ht="21.95" customHeight="1">
      <c r="A52" s="37">
        <v>42</v>
      </c>
      <c r="B52" s="7" t="s">
        <v>323</v>
      </c>
      <c r="C52" s="69" t="s">
        <v>315</v>
      </c>
      <c r="D52" s="70" t="s">
        <v>72</v>
      </c>
      <c r="E52" s="203">
        <v>91.3</v>
      </c>
      <c r="F52" s="203">
        <v>92.2</v>
      </c>
      <c r="G52" s="203">
        <v>94.3</v>
      </c>
      <c r="H52" s="203">
        <v>93.2</v>
      </c>
      <c r="I52" s="203">
        <f t="shared" si="1"/>
        <v>371</v>
      </c>
      <c r="J52" s="214">
        <v>2</v>
      </c>
      <c r="K52" s="202" t="s">
        <v>401</v>
      </c>
    </row>
    <row r="53" spans="1:11" ht="21.95" customHeight="1">
      <c r="A53" s="37">
        <v>43</v>
      </c>
      <c r="B53" s="7" t="s">
        <v>330</v>
      </c>
      <c r="C53" s="69" t="s">
        <v>95</v>
      </c>
      <c r="D53" s="70" t="s">
        <v>331</v>
      </c>
      <c r="E53" s="203">
        <v>92.2</v>
      </c>
      <c r="F53" s="203">
        <v>88.6</v>
      </c>
      <c r="G53" s="203">
        <v>95.5</v>
      </c>
      <c r="H53" s="203">
        <v>92.7</v>
      </c>
      <c r="I53" s="203">
        <f t="shared" si="1"/>
        <v>369</v>
      </c>
      <c r="J53" s="214">
        <v>2</v>
      </c>
      <c r="K53" s="213" t="s">
        <v>3</v>
      </c>
    </row>
    <row r="54" spans="1:11" ht="21.95" customHeight="1">
      <c r="A54" s="37">
        <v>44</v>
      </c>
      <c r="B54" s="7" t="s">
        <v>335</v>
      </c>
      <c r="C54" s="69" t="s">
        <v>95</v>
      </c>
      <c r="D54" s="70" t="s">
        <v>336</v>
      </c>
      <c r="E54" s="203">
        <v>82.4</v>
      </c>
      <c r="F54" s="203">
        <v>96.4</v>
      </c>
      <c r="G54" s="203">
        <v>94.7</v>
      </c>
      <c r="H54" s="203">
        <v>94.3</v>
      </c>
      <c r="I54" s="203">
        <f t="shared" si="1"/>
        <v>367.8</v>
      </c>
      <c r="J54" s="214" t="s">
        <v>3</v>
      </c>
      <c r="K54" s="202" t="s">
        <v>401</v>
      </c>
    </row>
    <row r="55" spans="1:11" ht="21.95" customHeight="1">
      <c r="A55" s="37">
        <v>45</v>
      </c>
      <c r="B55" s="7" t="s">
        <v>317</v>
      </c>
      <c r="C55" s="69" t="s">
        <v>95</v>
      </c>
      <c r="D55" s="70" t="s">
        <v>172</v>
      </c>
      <c r="E55" s="203">
        <v>93.5</v>
      </c>
      <c r="F55" s="203">
        <v>89.1</v>
      </c>
      <c r="G55" s="203">
        <v>86.8</v>
      </c>
      <c r="H55" s="203">
        <v>95.8</v>
      </c>
      <c r="I55" s="203">
        <f t="shared" si="1"/>
        <v>365.2</v>
      </c>
      <c r="J55" s="214" t="s">
        <v>3</v>
      </c>
      <c r="K55" s="213" t="s">
        <v>3</v>
      </c>
    </row>
    <row r="56" spans="1:11" ht="21.95" customHeight="1">
      <c r="A56" s="37">
        <v>46</v>
      </c>
      <c r="B56" s="7" t="s">
        <v>309</v>
      </c>
      <c r="C56" s="69" t="s">
        <v>51</v>
      </c>
      <c r="D56" s="70" t="s">
        <v>310</v>
      </c>
      <c r="E56" s="203">
        <v>82.6</v>
      </c>
      <c r="F56" s="203">
        <v>90.1</v>
      </c>
      <c r="G56" s="203">
        <v>92.6</v>
      </c>
      <c r="H56" s="203">
        <v>93.2</v>
      </c>
      <c r="I56" s="203">
        <f t="shared" si="1"/>
        <v>358.49999999999994</v>
      </c>
      <c r="J56" s="214" t="s">
        <v>3</v>
      </c>
      <c r="K56" s="213" t="s">
        <v>3</v>
      </c>
    </row>
    <row r="57" spans="1:11" ht="21.95" customHeight="1">
      <c r="A57" s="37">
        <v>47</v>
      </c>
      <c r="B57" s="7" t="s">
        <v>320</v>
      </c>
      <c r="C57" s="69" t="s">
        <v>169</v>
      </c>
      <c r="D57" s="70" t="s">
        <v>310</v>
      </c>
      <c r="E57" s="203">
        <v>85.3</v>
      </c>
      <c r="F57" s="203">
        <v>92.2</v>
      </c>
      <c r="G57" s="203">
        <v>85.4</v>
      </c>
      <c r="H57" s="203">
        <v>92.1</v>
      </c>
      <c r="I57" s="203">
        <f t="shared" si="1"/>
        <v>355</v>
      </c>
      <c r="J57" s="214" t="s">
        <v>3</v>
      </c>
      <c r="K57" s="213" t="s">
        <v>3</v>
      </c>
    </row>
    <row r="58" spans="1:11" ht="21.95" customHeight="1">
      <c r="A58" s="37">
        <v>48</v>
      </c>
      <c r="B58" s="7" t="s">
        <v>163</v>
      </c>
      <c r="C58" s="69" t="s">
        <v>164</v>
      </c>
      <c r="D58" s="70" t="s">
        <v>429</v>
      </c>
      <c r="E58" s="203">
        <v>91.2</v>
      </c>
      <c r="F58" s="203">
        <v>82.5</v>
      </c>
      <c r="G58" s="203">
        <v>85.3</v>
      </c>
      <c r="H58" s="203">
        <v>87.4</v>
      </c>
      <c r="I58" s="203">
        <f t="shared" si="1"/>
        <v>346.4</v>
      </c>
      <c r="J58" s="214" t="s">
        <v>3</v>
      </c>
      <c r="K58" s="202" t="s">
        <v>401</v>
      </c>
    </row>
    <row r="59" spans="1:11" ht="17.25" customHeight="1">
      <c r="A59" s="37"/>
      <c r="B59" s="7"/>
      <c r="C59" s="138"/>
      <c r="D59" s="70"/>
      <c r="E59" s="203"/>
      <c r="F59" s="203"/>
      <c r="G59" s="203"/>
      <c r="H59" s="203"/>
      <c r="I59" s="203"/>
      <c r="J59" s="37"/>
      <c r="K59" s="37"/>
    </row>
    <row r="60" spans="1:11" ht="24.95" customHeight="1">
      <c r="A60" s="10"/>
      <c r="B60" s="7"/>
      <c r="C60" s="271" t="s">
        <v>292</v>
      </c>
      <c r="D60" s="271"/>
      <c r="E60" s="271"/>
      <c r="F60" s="271"/>
      <c r="G60" s="271"/>
      <c r="H60" s="18"/>
      <c r="I60" s="10"/>
      <c r="J60" s="12"/>
      <c r="K60" s="10"/>
    </row>
    <row r="61" spans="1:11" ht="15.95" customHeight="1">
      <c r="A61" s="128"/>
      <c r="B61" s="140" t="s">
        <v>216</v>
      </c>
      <c r="C61" s="209"/>
      <c r="D61" s="200" t="s">
        <v>422</v>
      </c>
      <c r="E61" s="220"/>
      <c r="F61" s="220"/>
      <c r="G61" s="220"/>
      <c r="H61" s="220"/>
      <c r="I61" s="217">
        <v>38</v>
      </c>
      <c r="J61" s="12"/>
      <c r="K61" s="10"/>
    </row>
    <row r="62" spans="1:11" ht="15.95" customHeight="1">
      <c r="A62" s="128"/>
      <c r="B62" s="140" t="s">
        <v>210</v>
      </c>
      <c r="C62" s="209"/>
      <c r="D62" s="200" t="s">
        <v>432</v>
      </c>
      <c r="E62" s="196"/>
      <c r="F62" s="220"/>
      <c r="G62" s="220"/>
      <c r="H62" s="220"/>
      <c r="I62" s="217">
        <v>26</v>
      </c>
      <c r="J62" s="12"/>
      <c r="K62" s="10"/>
    </row>
    <row r="63" spans="1:11" ht="15.95" customHeight="1">
      <c r="A63" s="128"/>
      <c r="B63" s="140" t="s">
        <v>423</v>
      </c>
      <c r="C63" s="209"/>
      <c r="D63" s="200" t="s">
        <v>424</v>
      </c>
      <c r="E63" s="220"/>
      <c r="F63" s="220"/>
      <c r="G63" s="220"/>
      <c r="H63" s="220"/>
      <c r="I63" s="217">
        <v>16</v>
      </c>
      <c r="J63" s="12"/>
      <c r="K63" s="10"/>
    </row>
    <row r="64" spans="1:11" ht="15.95" customHeight="1">
      <c r="A64" s="128"/>
      <c r="B64" s="140" t="s">
        <v>152</v>
      </c>
      <c r="C64" s="209"/>
      <c r="D64" s="218" t="s">
        <v>425</v>
      </c>
      <c r="E64" s="220"/>
      <c r="F64" s="220"/>
      <c r="G64" s="220"/>
      <c r="H64" s="220"/>
      <c r="I64" s="217">
        <v>15</v>
      </c>
      <c r="J64" s="12"/>
      <c r="K64" s="10"/>
    </row>
    <row r="65" spans="1:11" ht="15.95" customHeight="1">
      <c r="A65" s="128"/>
      <c r="B65" s="140" t="s">
        <v>217</v>
      </c>
      <c r="C65" s="209"/>
      <c r="D65" s="218" t="s">
        <v>433</v>
      </c>
      <c r="E65" s="220"/>
      <c r="F65" s="220"/>
      <c r="G65" s="220"/>
      <c r="H65" s="220"/>
      <c r="I65" s="217">
        <v>14</v>
      </c>
      <c r="J65" s="12"/>
      <c r="K65" s="10"/>
    </row>
    <row r="66" spans="1:11" ht="15.95" customHeight="1">
      <c r="A66" s="128"/>
      <c r="B66" s="212" t="s">
        <v>428</v>
      </c>
      <c r="C66" s="209"/>
      <c r="D66" s="219" t="s">
        <v>426</v>
      </c>
      <c r="E66" s="209"/>
      <c r="F66" s="209"/>
      <c r="G66" s="209"/>
      <c r="H66" s="209"/>
      <c r="I66" s="217">
        <v>3</v>
      </c>
      <c r="J66" s="12"/>
      <c r="K66" s="10"/>
    </row>
    <row r="67" spans="1:11" ht="15.95" customHeight="1">
      <c r="A67" s="128"/>
      <c r="B67" s="140" t="s">
        <v>345</v>
      </c>
      <c r="C67" s="209"/>
      <c r="D67" s="201" t="s">
        <v>427</v>
      </c>
      <c r="E67" s="216"/>
      <c r="F67" s="216"/>
      <c r="G67" s="216"/>
      <c r="H67" s="216"/>
      <c r="I67" s="217">
        <v>1</v>
      </c>
      <c r="J67" s="12"/>
      <c r="K67" s="10"/>
    </row>
    <row r="68" spans="1:11" ht="24" customHeight="1">
      <c r="J68" s="12"/>
      <c r="K68" s="10"/>
    </row>
    <row r="69" spans="1:11" ht="9.75" customHeight="1">
      <c r="B69" s="197"/>
      <c r="D69" s="201"/>
      <c r="E69" s="201"/>
      <c r="F69" s="201"/>
      <c r="G69" s="201"/>
      <c r="H69" s="201"/>
      <c r="I69" s="171"/>
      <c r="J69" s="12"/>
      <c r="K69" s="10"/>
    </row>
    <row r="70" spans="1:11" ht="18" customHeight="1">
      <c r="B70" s="121" t="s">
        <v>138</v>
      </c>
      <c r="C70" s="121"/>
      <c r="D70" s="121"/>
      <c r="E70" s="121"/>
      <c r="F70" s="122"/>
      <c r="G70" s="122"/>
      <c r="H70" s="122" t="s">
        <v>139</v>
      </c>
      <c r="J70" s="122"/>
      <c r="K70" s="22"/>
    </row>
    <row r="71" spans="1:11" ht="9" customHeight="1">
      <c r="B71" s="122"/>
      <c r="C71" s="122"/>
      <c r="D71" s="122"/>
      <c r="E71" s="122"/>
      <c r="F71" s="122"/>
      <c r="G71" s="122"/>
      <c r="H71" s="123"/>
      <c r="I71" s="122"/>
      <c r="J71" s="122"/>
    </row>
    <row r="72" spans="1:11" ht="24.95" customHeight="1">
      <c r="B72" s="195" t="s">
        <v>287</v>
      </c>
      <c r="C72" s="125"/>
      <c r="D72" s="125"/>
      <c r="E72" s="125"/>
      <c r="F72" s="125"/>
      <c r="G72" s="126"/>
      <c r="H72" s="127" t="s">
        <v>140</v>
      </c>
      <c r="J72" s="127"/>
      <c r="K72" s="22"/>
    </row>
    <row r="73" spans="1:11" ht="8.25" customHeight="1">
      <c r="B73" s="123"/>
      <c r="C73" s="123"/>
      <c r="D73" s="123"/>
      <c r="E73" s="123"/>
      <c r="F73" s="123"/>
      <c r="G73" s="123"/>
      <c r="H73" s="123"/>
      <c r="I73" s="123"/>
      <c r="J73" s="123"/>
      <c r="K73" s="22"/>
    </row>
    <row r="74" spans="1:11" ht="15.75" customHeight="1">
      <c r="B74" s="273" t="s">
        <v>446</v>
      </c>
      <c r="C74" s="273"/>
      <c r="D74" s="273"/>
      <c r="E74" s="128"/>
      <c r="F74" s="128"/>
      <c r="G74" s="129"/>
      <c r="H74" s="129" t="s">
        <v>288</v>
      </c>
      <c r="I74" s="165"/>
      <c r="J74" s="165"/>
      <c r="K74" s="12"/>
    </row>
    <row r="75" spans="1:11" ht="11.25" customHeight="1">
      <c r="A75" s="20"/>
      <c r="B75" s="123"/>
      <c r="C75" s="123"/>
      <c r="D75" s="123"/>
      <c r="E75" s="123"/>
      <c r="F75" s="123"/>
      <c r="G75" s="123"/>
      <c r="H75" s="123"/>
      <c r="I75" s="123"/>
      <c r="J75" s="123"/>
      <c r="K75" s="12"/>
    </row>
    <row r="76" spans="1:11" ht="15.75">
      <c r="A76" s="2"/>
      <c r="B76" s="204" t="s">
        <v>289</v>
      </c>
      <c r="C76" s="123"/>
      <c r="D76" s="123"/>
      <c r="E76" s="123"/>
      <c r="F76" s="123"/>
      <c r="G76" s="123"/>
      <c r="H76" s="123" t="s">
        <v>290</v>
      </c>
      <c r="I76" s="166"/>
      <c r="J76" s="166"/>
      <c r="K76" s="12"/>
    </row>
    <row r="77" spans="1:11" ht="16.5">
      <c r="A77" s="2"/>
      <c r="E77" s="9"/>
      <c r="F77" s="14"/>
      <c r="G77" s="14"/>
      <c r="H77" s="19"/>
      <c r="I77" s="19"/>
      <c r="J77" s="22"/>
      <c r="K77" s="22"/>
    </row>
    <row r="78" spans="1:11" ht="15.75">
      <c r="A78" s="2"/>
      <c r="I78" s="19"/>
      <c r="J78" s="22"/>
      <c r="K78" s="22"/>
    </row>
    <row r="79" spans="1:11" ht="15.75">
      <c r="A79" s="2"/>
      <c r="I79" s="19"/>
      <c r="J79" s="22"/>
      <c r="K79" s="22"/>
    </row>
    <row r="80" spans="1:11" ht="15.75">
      <c r="A80" s="2"/>
      <c r="I80" s="19"/>
      <c r="J80" s="22"/>
      <c r="K80" s="22"/>
    </row>
    <row r="81" spans="1:11" ht="15.75">
      <c r="A81" s="2"/>
      <c r="I81" s="19"/>
      <c r="J81" s="22"/>
      <c r="K81" s="22"/>
    </row>
    <row r="82" spans="1:11" ht="15.75">
      <c r="A82" s="2"/>
      <c r="I82" s="19"/>
      <c r="J82" s="22"/>
      <c r="K82" s="22"/>
    </row>
    <row r="83" spans="1:11" ht="15.75">
      <c r="A83" s="2"/>
      <c r="I83" s="19"/>
      <c r="J83" s="22"/>
      <c r="K83" s="22"/>
    </row>
    <row r="84" spans="1:11" ht="15" customHeight="1">
      <c r="A84" s="2"/>
      <c r="J84" s="22"/>
      <c r="K84" s="22"/>
    </row>
    <row r="85" spans="1:11" ht="15" customHeight="1">
      <c r="A85" s="2"/>
      <c r="J85" s="22"/>
      <c r="K85" s="22"/>
    </row>
    <row r="86" spans="1:11" ht="15" customHeight="1">
      <c r="A86" s="2"/>
      <c r="J86" s="22"/>
      <c r="K86" s="22"/>
    </row>
    <row r="87" spans="1:11" ht="15" customHeight="1">
      <c r="A87" s="2"/>
      <c r="J87" s="22"/>
      <c r="K87" s="22"/>
    </row>
    <row r="88" spans="1:11" ht="15" customHeight="1">
      <c r="A88" s="2"/>
      <c r="J88" s="23"/>
      <c r="K88" s="22"/>
    </row>
    <row r="89" spans="1:11" ht="15" customHeight="1">
      <c r="A89" s="2"/>
      <c r="J89" s="23"/>
      <c r="K89" s="20"/>
    </row>
    <row r="90" spans="1:11" ht="15" customHeight="1">
      <c r="A90" s="2"/>
      <c r="J90" s="23"/>
      <c r="K90" s="20"/>
    </row>
    <row r="91" spans="1:11" ht="15" customHeight="1">
      <c r="A91" s="2"/>
      <c r="J91" s="23"/>
      <c r="K91" s="20"/>
    </row>
    <row r="92" spans="1:11" ht="15" customHeight="1">
      <c r="A92" s="2"/>
      <c r="J92" s="24"/>
      <c r="K92" s="20"/>
    </row>
    <row r="93" spans="1:11" ht="15" customHeight="1">
      <c r="A93" s="2"/>
      <c r="J93" s="24"/>
      <c r="K93" s="117"/>
    </row>
    <row r="94" spans="1:11" ht="15" customHeight="1">
      <c r="A94" s="2"/>
      <c r="J94" s="24"/>
      <c r="K94" s="117"/>
    </row>
    <row r="95" spans="1:11" ht="14.25">
      <c r="A95" s="2"/>
      <c r="J95" s="24"/>
      <c r="K95" s="117"/>
    </row>
    <row r="96" spans="1:11" ht="15" customHeight="1">
      <c r="A96" s="2"/>
      <c r="J96" s="24"/>
      <c r="K96" s="117"/>
    </row>
    <row r="97" spans="1:11" ht="15" customHeight="1">
      <c r="A97" s="1"/>
      <c r="J97" s="24"/>
      <c r="K97" s="117"/>
    </row>
    <row r="98" spans="1:11" ht="11.25" customHeight="1">
      <c r="A98" s="1"/>
      <c r="J98" s="24"/>
      <c r="K98" s="117"/>
    </row>
    <row r="99" spans="1:11" ht="15" customHeight="1">
      <c r="A99" s="1"/>
      <c r="J99" s="24"/>
      <c r="K99" s="117"/>
    </row>
    <row r="100" spans="1:11" ht="15" customHeight="1">
      <c r="A100" s="1"/>
      <c r="J100" s="24"/>
      <c r="K100" s="117"/>
    </row>
    <row r="101" spans="1:11" ht="15" customHeight="1">
      <c r="A101" s="1"/>
      <c r="J101" s="24"/>
      <c r="K101" s="117"/>
    </row>
    <row r="102" spans="1:11" ht="15" customHeight="1">
      <c r="J102" s="117"/>
      <c r="K102" s="117"/>
    </row>
    <row r="103" spans="1:11" ht="15" customHeight="1">
      <c r="J103" s="117"/>
      <c r="K103" s="117"/>
    </row>
    <row r="104" spans="1:11" ht="15" customHeight="1">
      <c r="J104" s="117"/>
      <c r="K104" s="117"/>
    </row>
    <row r="105" spans="1:11" ht="15" customHeight="1">
      <c r="J105" s="117"/>
      <c r="K105" s="3"/>
    </row>
    <row r="106" spans="1:11" ht="15" customHeight="1">
      <c r="J106" s="117"/>
      <c r="K106" s="3"/>
    </row>
    <row r="107" spans="1:11" ht="15" customHeight="1">
      <c r="J107" s="117"/>
      <c r="K107" s="3"/>
    </row>
    <row r="108" spans="1:11" ht="15" customHeight="1">
      <c r="J108" s="117"/>
      <c r="K108" s="3"/>
    </row>
    <row r="109" spans="1:11" ht="15" customHeight="1">
      <c r="J109" s="117"/>
      <c r="K109" s="3"/>
    </row>
    <row r="110" spans="1:11" ht="15" customHeight="1">
      <c r="J110" s="12"/>
      <c r="K110" s="3"/>
    </row>
    <row r="111" spans="1:11" ht="15" customHeight="1">
      <c r="J111" s="17"/>
    </row>
    <row r="112" spans="1:11" ht="15" customHeight="1">
      <c r="J112" s="5"/>
    </row>
    <row r="113" spans="10:11" ht="14.25" customHeight="1">
      <c r="J113" s="29"/>
      <c r="K113" s="5"/>
    </row>
    <row r="114" spans="10:11" ht="14.25" customHeight="1">
      <c r="J114" s="23"/>
      <c r="K114" s="29"/>
    </row>
    <row r="115" spans="10:11" ht="14.25" customHeight="1">
      <c r="J115" s="23"/>
      <c r="K115" s="20"/>
    </row>
    <row r="116" spans="10:11" ht="14.25" customHeight="1">
      <c r="K116" s="20"/>
    </row>
    <row r="117" spans="10:11" ht="15">
      <c r="J117" s="5"/>
      <c r="K117" s="10"/>
    </row>
    <row r="118" spans="10:11" ht="15">
      <c r="J118" s="17"/>
      <c r="K118" s="10"/>
    </row>
    <row r="119" spans="10:11" ht="15">
      <c r="J119" s="17"/>
      <c r="K119" s="13"/>
    </row>
    <row r="120" spans="10:11" ht="15">
      <c r="J120" s="17"/>
      <c r="K120" s="13"/>
    </row>
    <row r="121" spans="10:11" ht="15">
      <c r="J121" s="17"/>
      <c r="K121" s="13"/>
    </row>
    <row r="122" spans="10:11" ht="15">
      <c r="J122" s="17"/>
      <c r="K122" s="13"/>
    </row>
    <row r="123" spans="10:11" ht="15">
      <c r="J123" s="5"/>
      <c r="K123" s="13"/>
    </row>
    <row r="124" spans="10:11" ht="15">
      <c r="J124" s="5"/>
      <c r="K124" s="13"/>
    </row>
    <row r="125" spans="10:11" ht="15">
      <c r="J125" s="5"/>
      <c r="K125" s="13"/>
    </row>
    <row r="126" spans="10:11" ht="15">
      <c r="J126" s="5"/>
      <c r="K126" s="13"/>
    </row>
    <row r="127" spans="10:11" ht="15">
      <c r="J127" s="5"/>
      <c r="K127" s="13"/>
    </row>
    <row r="128" spans="10:11" ht="15">
      <c r="J128" s="5"/>
      <c r="K128" s="13"/>
    </row>
    <row r="129" spans="10:11" ht="15">
      <c r="J129" s="5"/>
      <c r="K129" s="13"/>
    </row>
    <row r="130" spans="10:11" ht="15">
      <c r="J130" s="5"/>
      <c r="K130" s="13"/>
    </row>
    <row r="131" spans="10:11" ht="15">
      <c r="J131" s="5"/>
      <c r="K131" s="13"/>
    </row>
    <row r="132" spans="10:11" ht="15">
      <c r="K132" s="13"/>
    </row>
    <row r="139" spans="10:11" ht="14.25" customHeight="1"/>
    <row r="140" spans="10:11" ht="14.25" customHeight="1"/>
  </sheetData>
  <sortState ref="B49:K58">
    <sortCondition descending="1" ref="I49:I58"/>
  </sortState>
  <mergeCells count="13">
    <mergeCell ref="C60:G60"/>
    <mergeCell ref="B74:D74"/>
    <mergeCell ref="B5:B7"/>
    <mergeCell ref="C5:C7"/>
    <mergeCell ref="D5:D7"/>
    <mergeCell ref="E5:H6"/>
    <mergeCell ref="B1:K1"/>
    <mergeCell ref="A2:K2"/>
    <mergeCell ref="A4:B4"/>
    <mergeCell ref="A5:A7"/>
    <mergeCell ref="J5:J7"/>
    <mergeCell ref="K5:K7"/>
    <mergeCell ref="I5:I7"/>
  </mergeCells>
  <conditionalFormatting sqref="J26:J27 J19 J35:J36 J22:J24 J10 J31:J33 J29 J13:J14 J16 K43:K45 K47:K48 K51:K54 K58 J41:J69">
    <cfRule type="cellIs" dxfId="26" priority="39" stopIfTrue="1" operator="equal">
      <formula>3</formula>
    </cfRule>
  </conditionalFormatting>
  <conditionalFormatting sqref="J11">
    <cfRule type="cellIs" dxfId="25" priority="37" stopIfTrue="1" operator="equal">
      <formula>3</formula>
    </cfRule>
  </conditionalFormatting>
  <conditionalFormatting sqref="J25">
    <cfRule type="cellIs" dxfId="24" priority="35" stopIfTrue="1" operator="equal">
      <formula>3</formula>
    </cfRule>
  </conditionalFormatting>
  <conditionalFormatting sqref="J15">
    <cfRule type="cellIs" dxfId="23" priority="33" stopIfTrue="1" operator="equal">
      <formula>3</formula>
    </cfRule>
  </conditionalFormatting>
  <conditionalFormatting sqref="J34">
    <cfRule type="cellIs" dxfId="22" priority="32" stopIfTrue="1" operator="equal">
      <formula>3</formula>
    </cfRule>
  </conditionalFormatting>
  <conditionalFormatting sqref="K25">
    <cfRule type="cellIs" dxfId="21" priority="29" stopIfTrue="1" operator="equal">
      <formula>3</formula>
    </cfRule>
  </conditionalFormatting>
  <conditionalFormatting sqref="J20">
    <cfRule type="cellIs" dxfId="20" priority="31" stopIfTrue="1" operator="equal">
      <formula>3</formula>
    </cfRule>
  </conditionalFormatting>
  <conditionalFormatting sqref="J8">
    <cfRule type="cellIs" dxfId="19" priority="28" stopIfTrue="1" operator="equal">
      <formula>3</formula>
    </cfRule>
  </conditionalFormatting>
  <conditionalFormatting sqref="K27">
    <cfRule type="cellIs" dxfId="18" priority="25" stopIfTrue="1" operator="equal">
      <formula>3</formula>
    </cfRule>
  </conditionalFormatting>
  <conditionalFormatting sqref="J18">
    <cfRule type="cellIs" dxfId="17" priority="27" stopIfTrue="1" operator="equal">
      <formula>3</formula>
    </cfRule>
  </conditionalFormatting>
  <conditionalFormatting sqref="K19">
    <cfRule type="cellIs" dxfId="16" priority="26" stopIfTrue="1" operator="equal">
      <formula>3</formula>
    </cfRule>
  </conditionalFormatting>
  <conditionalFormatting sqref="K24">
    <cfRule type="cellIs" dxfId="15" priority="23" stopIfTrue="1" operator="equal">
      <formula>3</formula>
    </cfRule>
  </conditionalFormatting>
  <conditionalFormatting sqref="K20">
    <cfRule type="cellIs" dxfId="14" priority="20" stopIfTrue="1" operator="equal">
      <formula>3</formula>
    </cfRule>
  </conditionalFormatting>
  <conditionalFormatting sqref="K26">
    <cfRule type="cellIs" dxfId="13" priority="18" stopIfTrue="1" operator="equal">
      <formula>3</formula>
    </cfRule>
  </conditionalFormatting>
  <conditionalFormatting sqref="J30">
    <cfRule type="cellIs" dxfId="12" priority="17" stopIfTrue="1" operator="equal">
      <formula>3</formula>
    </cfRule>
  </conditionalFormatting>
  <conditionalFormatting sqref="K30">
    <cfRule type="cellIs" dxfId="11" priority="16" stopIfTrue="1" operator="equal">
      <formula>3</formula>
    </cfRule>
  </conditionalFormatting>
  <conditionalFormatting sqref="J9">
    <cfRule type="cellIs" dxfId="10" priority="14" stopIfTrue="1" operator="equal">
      <formula>3</formula>
    </cfRule>
  </conditionalFormatting>
  <conditionalFormatting sqref="J17">
    <cfRule type="cellIs" dxfId="9" priority="13" stopIfTrue="1" operator="equal">
      <formula>3</formula>
    </cfRule>
  </conditionalFormatting>
  <conditionalFormatting sqref="J21">
    <cfRule type="cellIs" dxfId="8" priority="10" stopIfTrue="1" operator="equal">
      <formula>3</formula>
    </cfRule>
  </conditionalFormatting>
  <conditionalFormatting sqref="K21">
    <cfRule type="cellIs" dxfId="7" priority="9" stopIfTrue="1" operator="equal">
      <formula>3</formula>
    </cfRule>
  </conditionalFormatting>
  <conditionalFormatting sqref="J28">
    <cfRule type="cellIs" dxfId="6" priority="8" stopIfTrue="1" operator="equal">
      <formula>3</formula>
    </cfRule>
  </conditionalFormatting>
  <conditionalFormatting sqref="K28">
    <cfRule type="cellIs" dxfId="5" priority="7" stopIfTrue="1" operator="equal">
      <formula>3</formula>
    </cfRule>
  </conditionalFormatting>
  <conditionalFormatting sqref="K35:K42">
    <cfRule type="cellIs" dxfId="4" priority="4" stopIfTrue="1" operator="equal">
      <formula>3</formula>
    </cfRule>
  </conditionalFormatting>
  <conditionalFormatting sqref="K46">
    <cfRule type="cellIs" dxfId="3" priority="3" stopIfTrue="1" operator="equal">
      <formula>3</formula>
    </cfRule>
  </conditionalFormatting>
  <conditionalFormatting sqref="K49:K50">
    <cfRule type="cellIs" dxfId="2" priority="2" stopIfTrue="1" operator="equal">
      <formula>3</formula>
    </cfRule>
  </conditionalFormatting>
  <conditionalFormatting sqref="K55:K57">
    <cfRule type="cellIs" dxfId="1" priority="1" stopIfTrue="1" operator="equal">
      <formula>3</formula>
    </cfRule>
  </conditionalFormatting>
  <pageMargins left="0.27559055118110237" right="0" top="0" bottom="0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16"/>
  <sheetViews>
    <sheetView zoomScale="120" zoomScaleNormal="120" zoomScaleSheetLayoutView="100" workbookViewId="0">
      <selection activeCell="B1" sqref="B1:K1"/>
    </sheetView>
  </sheetViews>
  <sheetFormatPr defaultRowHeight="12.75"/>
  <cols>
    <col min="1" max="1" width="4.28515625" customWidth="1"/>
    <col min="2" max="2" width="25.28515625" customWidth="1"/>
    <col min="3" max="3" width="6" customWidth="1"/>
    <col min="4" max="4" width="14.140625" customWidth="1"/>
    <col min="5" max="5" width="5.28515625" customWidth="1"/>
    <col min="6" max="6" width="5.7109375" customWidth="1"/>
    <col min="7" max="7" width="6" customWidth="1"/>
    <col min="8" max="8" width="5.7109375" customWidth="1"/>
    <col min="9" max="9" width="3.28515625" customWidth="1"/>
    <col min="10" max="10" width="5.7109375" customWidth="1"/>
    <col min="11" max="11" width="5.140625" customWidth="1"/>
    <col min="12" max="12" width="6.140625" customWidth="1"/>
  </cols>
  <sheetData>
    <row r="1" spans="1:11" ht="32.25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3.5" customHeight="1">
      <c r="A2" s="245" t="s">
        <v>37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ht="15">
      <c r="A3" s="28" t="s">
        <v>396</v>
      </c>
    </row>
    <row r="4" spans="1:11" ht="15">
      <c r="A4" s="270">
        <v>44503</v>
      </c>
      <c r="B4" s="270"/>
      <c r="C4" s="15"/>
      <c r="D4" s="15"/>
      <c r="E4" s="15"/>
      <c r="F4" s="15"/>
      <c r="G4" s="15"/>
      <c r="J4" t="s">
        <v>104</v>
      </c>
    </row>
    <row r="5" spans="1:11">
      <c r="A5" s="252" t="s">
        <v>6</v>
      </c>
      <c r="B5" s="252" t="s">
        <v>0</v>
      </c>
      <c r="C5" s="249" t="s">
        <v>74</v>
      </c>
      <c r="D5" s="252" t="s">
        <v>4</v>
      </c>
      <c r="E5" s="256" t="s">
        <v>8</v>
      </c>
      <c r="F5" s="256"/>
      <c r="G5" s="256"/>
      <c r="H5" s="261" t="s">
        <v>5</v>
      </c>
      <c r="I5" s="262"/>
      <c r="J5" s="267" t="s">
        <v>7</v>
      </c>
      <c r="K5" s="275" t="s">
        <v>39</v>
      </c>
    </row>
    <row r="6" spans="1:11">
      <c r="A6" s="253"/>
      <c r="B6" s="253"/>
      <c r="C6" s="250"/>
      <c r="D6" s="253"/>
      <c r="E6" s="259"/>
      <c r="F6" s="259"/>
      <c r="G6" s="259"/>
      <c r="H6" s="263"/>
      <c r="I6" s="264"/>
      <c r="J6" s="268"/>
      <c r="K6" s="276"/>
    </row>
    <row r="7" spans="1:11" ht="14.25">
      <c r="A7" s="254"/>
      <c r="B7" s="254"/>
      <c r="C7" s="251"/>
      <c r="D7" s="254"/>
      <c r="E7" s="31" t="s">
        <v>19</v>
      </c>
      <c r="F7" s="31" t="s">
        <v>20</v>
      </c>
      <c r="G7" s="31" t="s">
        <v>21</v>
      </c>
      <c r="H7" s="265"/>
      <c r="I7" s="266"/>
      <c r="J7" s="269"/>
      <c r="K7" s="277"/>
    </row>
    <row r="8" spans="1:11" ht="24" customHeight="1">
      <c r="A8" s="10">
        <v>1</v>
      </c>
      <c r="B8" s="7" t="s">
        <v>195</v>
      </c>
      <c r="C8" s="69" t="s">
        <v>80</v>
      </c>
      <c r="D8" s="70" t="s">
        <v>261</v>
      </c>
      <c r="E8" s="12">
        <v>96</v>
      </c>
      <c r="F8" s="12">
        <v>96</v>
      </c>
      <c r="G8" s="12">
        <v>84</v>
      </c>
      <c r="H8" s="11">
        <f t="shared" ref="H8:H36" si="0">SUM(E8:G8)</f>
        <v>276</v>
      </c>
      <c r="I8" s="119" t="s">
        <v>22</v>
      </c>
      <c r="J8" s="12">
        <v>1</v>
      </c>
      <c r="K8" s="128">
        <v>23</v>
      </c>
    </row>
    <row r="9" spans="1:11" ht="24" customHeight="1">
      <c r="A9" s="10">
        <v>2</v>
      </c>
      <c r="B9" s="7" t="s">
        <v>69</v>
      </c>
      <c r="C9" s="69" t="s">
        <v>166</v>
      </c>
      <c r="D9" s="70" t="s">
        <v>36</v>
      </c>
      <c r="E9" s="12">
        <v>86</v>
      </c>
      <c r="F9" s="12">
        <v>96</v>
      </c>
      <c r="G9" s="12">
        <v>92</v>
      </c>
      <c r="H9" s="11">
        <f t="shared" si="0"/>
        <v>274</v>
      </c>
      <c r="I9" s="119" t="s">
        <v>14</v>
      </c>
      <c r="J9" s="12">
        <v>1</v>
      </c>
      <c r="K9" s="128">
        <v>19</v>
      </c>
    </row>
    <row r="10" spans="1:11" ht="24" customHeight="1">
      <c r="A10" s="10">
        <v>3</v>
      </c>
      <c r="B10" s="7" t="s">
        <v>181</v>
      </c>
      <c r="C10" s="69" t="s">
        <v>59</v>
      </c>
      <c r="D10" s="70" t="s">
        <v>89</v>
      </c>
      <c r="E10" s="12">
        <v>92</v>
      </c>
      <c r="F10" s="12">
        <v>97</v>
      </c>
      <c r="G10" s="12">
        <v>85</v>
      </c>
      <c r="H10" s="11">
        <f t="shared" si="0"/>
        <v>274</v>
      </c>
      <c r="I10" s="119" t="s">
        <v>9</v>
      </c>
      <c r="J10" s="12">
        <v>1</v>
      </c>
      <c r="K10" s="128">
        <v>16</v>
      </c>
    </row>
    <row r="11" spans="1:11" ht="24" customHeight="1">
      <c r="A11" s="10">
        <v>4</v>
      </c>
      <c r="B11" s="7" t="s">
        <v>184</v>
      </c>
      <c r="C11" s="69" t="s">
        <v>177</v>
      </c>
      <c r="D11" s="70" t="s">
        <v>36</v>
      </c>
      <c r="E11" s="12">
        <v>89</v>
      </c>
      <c r="F11" s="12">
        <v>94</v>
      </c>
      <c r="G11" s="12">
        <v>91</v>
      </c>
      <c r="H11" s="11">
        <f t="shared" si="0"/>
        <v>274</v>
      </c>
      <c r="I11" s="119" t="s">
        <v>15</v>
      </c>
      <c r="J11" s="12">
        <v>1</v>
      </c>
      <c r="K11" s="128">
        <v>13</v>
      </c>
    </row>
    <row r="12" spans="1:11" ht="24" customHeight="1">
      <c r="A12" s="10">
        <v>5</v>
      </c>
      <c r="B12" s="7" t="s">
        <v>358</v>
      </c>
      <c r="C12" s="69" t="s">
        <v>63</v>
      </c>
      <c r="D12" s="70" t="s">
        <v>359</v>
      </c>
      <c r="E12" s="12">
        <v>92</v>
      </c>
      <c r="F12" s="12">
        <v>95</v>
      </c>
      <c r="G12" s="12">
        <v>86</v>
      </c>
      <c r="H12" s="11">
        <f t="shared" si="0"/>
        <v>273</v>
      </c>
      <c r="I12" s="119" t="s">
        <v>14</v>
      </c>
      <c r="J12" s="12">
        <v>1</v>
      </c>
      <c r="K12" s="128" t="s">
        <v>392</v>
      </c>
    </row>
    <row r="13" spans="1:11" ht="24" customHeight="1">
      <c r="A13" s="10">
        <v>6</v>
      </c>
      <c r="B13" s="7" t="s">
        <v>34</v>
      </c>
      <c r="C13" s="69" t="s">
        <v>63</v>
      </c>
      <c r="D13" s="70" t="s">
        <v>67</v>
      </c>
      <c r="E13" s="12">
        <v>90</v>
      </c>
      <c r="F13" s="12">
        <v>99</v>
      </c>
      <c r="G13" s="12">
        <v>84</v>
      </c>
      <c r="H13" s="11">
        <f t="shared" si="0"/>
        <v>273</v>
      </c>
      <c r="I13" s="119" t="s">
        <v>12</v>
      </c>
      <c r="J13" s="12">
        <v>1</v>
      </c>
      <c r="K13" s="128">
        <v>11</v>
      </c>
    </row>
    <row r="14" spans="1:11" ht="24" customHeight="1">
      <c r="A14" s="10">
        <v>7</v>
      </c>
      <c r="B14" s="7" t="s">
        <v>370</v>
      </c>
      <c r="C14" s="69" t="s">
        <v>203</v>
      </c>
      <c r="D14" s="70" t="s">
        <v>36</v>
      </c>
      <c r="E14" s="12">
        <v>91</v>
      </c>
      <c r="F14" s="12">
        <v>93</v>
      </c>
      <c r="G14" s="12">
        <v>86</v>
      </c>
      <c r="H14" s="11">
        <f t="shared" si="0"/>
        <v>270</v>
      </c>
      <c r="I14" s="119" t="s">
        <v>15</v>
      </c>
      <c r="J14" s="12">
        <v>2</v>
      </c>
      <c r="K14" s="128">
        <v>9</v>
      </c>
    </row>
    <row r="15" spans="1:11" ht="24" customHeight="1">
      <c r="A15" s="10">
        <v>8</v>
      </c>
      <c r="B15" s="7" t="s">
        <v>187</v>
      </c>
      <c r="C15" s="69" t="s">
        <v>55</v>
      </c>
      <c r="D15" s="70" t="s">
        <v>444</v>
      </c>
      <c r="E15" s="12">
        <v>92</v>
      </c>
      <c r="F15" s="12">
        <v>93</v>
      </c>
      <c r="G15" s="12">
        <v>84</v>
      </c>
      <c r="H15" s="11">
        <f t="shared" si="0"/>
        <v>269</v>
      </c>
      <c r="I15" s="119" t="s">
        <v>9</v>
      </c>
      <c r="J15" s="12">
        <v>2</v>
      </c>
      <c r="K15" s="128">
        <v>7</v>
      </c>
    </row>
    <row r="16" spans="1:11" ht="24" customHeight="1">
      <c r="A16" s="10">
        <v>9</v>
      </c>
      <c r="B16" s="7" t="s">
        <v>185</v>
      </c>
      <c r="C16" s="69" t="s">
        <v>63</v>
      </c>
      <c r="D16" s="70" t="s">
        <v>49</v>
      </c>
      <c r="E16" s="12">
        <v>88</v>
      </c>
      <c r="F16" s="12">
        <v>97</v>
      </c>
      <c r="G16" s="12">
        <v>81</v>
      </c>
      <c r="H16" s="11">
        <f t="shared" si="0"/>
        <v>266</v>
      </c>
      <c r="I16" s="119" t="s">
        <v>15</v>
      </c>
      <c r="J16" s="12">
        <v>2</v>
      </c>
      <c r="K16" s="128">
        <v>5</v>
      </c>
    </row>
    <row r="17" spans="1:11" ht="24" customHeight="1">
      <c r="A17" s="10">
        <v>10</v>
      </c>
      <c r="B17" s="7" t="s">
        <v>190</v>
      </c>
      <c r="C17" s="69" t="s">
        <v>63</v>
      </c>
      <c r="D17" s="70" t="s">
        <v>67</v>
      </c>
      <c r="E17" s="12">
        <v>87</v>
      </c>
      <c r="F17" s="12">
        <v>93</v>
      </c>
      <c r="G17" s="12">
        <v>85</v>
      </c>
      <c r="H17" s="11">
        <f t="shared" si="0"/>
        <v>265</v>
      </c>
      <c r="I17" s="119" t="s">
        <v>22</v>
      </c>
      <c r="J17" s="12">
        <v>2</v>
      </c>
      <c r="K17" s="128">
        <v>4</v>
      </c>
    </row>
    <row r="18" spans="1:11" ht="24" customHeight="1">
      <c r="A18" s="10">
        <v>11</v>
      </c>
      <c r="B18" s="7" t="s">
        <v>209</v>
      </c>
      <c r="C18" s="69" t="s">
        <v>55</v>
      </c>
      <c r="D18" s="70" t="s">
        <v>67</v>
      </c>
      <c r="E18" s="12">
        <v>90</v>
      </c>
      <c r="F18" s="12">
        <v>98</v>
      </c>
      <c r="G18" s="12">
        <v>77</v>
      </c>
      <c r="H18" s="11">
        <f t="shared" si="0"/>
        <v>265</v>
      </c>
      <c r="I18" s="119" t="s">
        <v>14</v>
      </c>
      <c r="J18" s="12">
        <v>2</v>
      </c>
      <c r="K18" s="128">
        <v>3</v>
      </c>
    </row>
    <row r="19" spans="1:11" ht="24" customHeight="1">
      <c r="A19" s="10">
        <v>12</v>
      </c>
      <c r="B19" s="7" t="s">
        <v>70</v>
      </c>
      <c r="C19" s="69" t="s">
        <v>80</v>
      </c>
      <c r="D19" s="70" t="s">
        <v>57</v>
      </c>
      <c r="E19" s="12">
        <v>96</v>
      </c>
      <c r="F19" s="12">
        <v>95</v>
      </c>
      <c r="G19" s="12">
        <v>74</v>
      </c>
      <c r="H19" s="11">
        <f t="shared" si="0"/>
        <v>265</v>
      </c>
      <c r="I19" s="119" t="s">
        <v>9</v>
      </c>
      <c r="J19" s="12">
        <v>2</v>
      </c>
      <c r="K19" s="128">
        <v>2</v>
      </c>
    </row>
    <row r="20" spans="1:11" ht="24" customHeight="1">
      <c r="A20" s="10">
        <v>13</v>
      </c>
      <c r="B20" s="7" t="s">
        <v>38</v>
      </c>
      <c r="C20" s="69" t="s">
        <v>80</v>
      </c>
      <c r="D20" s="70" t="s">
        <v>81</v>
      </c>
      <c r="E20" s="12">
        <v>90</v>
      </c>
      <c r="F20" s="12">
        <v>91</v>
      </c>
      <c r="G20" s="12">
        <v>84</v>
      </c>
      <c r="H20" s="11">
        <f t="shared" si="0"/>
        <v>265</v>
      </c>
      <c r="I20" s="119" t="s">
        <v>12</v>
      </c>
      <c r="J20" s="12">
        <v>2</v>
      </c>
      <c r="K20" s="128">
        <v>1</v>
      </c>
    </row>
    <row r="21" spans="1:11" ht="24" customHeight="1">
      <c r="A21" s="10">
        <v>14</v>
      </c>
      <c r="B21" s="7" t="s">
        <v>194</v>
      </c>
      <c r="C21" s="69" t="s">
        <v>80</v>
      </c>
      <c r="D21" s="70" t="s">
        <v>363</v>
      </c>
      <c r="E21" s="12">
        <v>89</v>
      </c>
      <c r="F21" s="12">
        <v>96</v>
      </c>
      <c r="G21" s="12">
        <v>79</v>
      </c>
      <c r="H21" s="11">
        <f t="shared" si="0"/>
        <v>264</v>
      </c>
      <c r="I21" s="119" t="s">
        <v>15</v>
      </c>
      <c r="J21" s="12">
        <v>3</v>
      </c>
      <c r="K21" s="128" t="s">
        <v>392</v>
      </c>
    </row>
    <row r="22" spans="1:11" ht="24" customHeight="1">
      <c r="A22" s="10">
        <v>15</v>
      </c>
      <c r="B22" s="7" t="s">
        <v>191</v>
      </c>
      <c r="C22" s="69" t="s">
        <v>63</v>
      </c>
      <c r="D22" s="70" t="s">
        <v>49</v>
      </c>
      <c r="E22" s="12">
        <v>87</v>
      </c>
      <c r="F22" s="12">
        <v>96</v>
      </c>
      <c r="G22" s="12">
        <v>80</v>
      </c>
      <c r="H22" s="11">
        <f t="shared" si="0"/>
        <v>263</v>
      </c>
      <c r="I22" s="119" t="s">
        <v>437</v>
      </c>
      <c r="J22" s="12">
        <v>3</v>
      </c>
      <c r="K22" s="128" t="s">
        <v>3</v>
      </c>
    </row>
    <row r="23" spans="1:11" ht="24" customHeight="1">
      <c r="A23" s="10">
        <v>16</v>
      </c>
      <c r="B23" s="7" t="s">
        <v>375</v>
      </c>
      <c r="C23" s="69" t="s">
        <v>63</v>
      </c>
      <c r="D23" s="70" t="s">
        <v>391</v>
      </c>
      <c r="E23" s="12">
        <v>86</v>
      </c>
      <c r="F23" s="12">
        <v>95</v>
      </c>
      <c r="G23" s="12">
        <v>80</v>
      </c>
      <c r="H23" s="11">
        <f t="shared" si="0"/>
        <v>261</v>
      </c>
      <c r="I23" s="119" t="s">
        <v>11</v>
      </c>
      <c r="J23" s="12">
        <v>3</v>
      </c>
      <c r="K23" s="128" t="s">
        <v>3</v>
      </c>
    </row>
    <row r="24" spans="1:11" ht="24" customHeight="1">
      <c r="A24" s="10">
        <v>17</v>
      </c>
      <c r="B24" s="7" t="s">
        <v>374</v>
      </c>
      <c r="C24" s="69" t="s">
        <v>55</v>
      </c>
      <c r="D24" s="70" t="s">
        <v>57</v>
      </c>
      <c r="E24" s="12">
        <v>82</v>
      </c>
      <c r="F24" s="12">
        <v>95</v>
      </c>
      <c r="G24" s="12">
        <v>84</v>
      </c>
      <c r="H24" s="11">
        <f t="shared" si="0"/>
        <v>261</v>
      </c>
      <c r="I24" s="119" t="s">
        <v>16</v>
      </c>
      <c r="J24" s="12">
        <v>3</v>
      </c>
      <c r="K24" s="128" t="s">
        <v>3</v>
      </c>
    </row>
    <row r="25" spans="1:11" ht="24" customHeight="1">
      <c r="A25" s="10">
        <v>18</v>
      </c>
      <c r="B25" s="7" t="s">
        <v>364</v>
      </c>
      <c r="C25" s="69" t="s">
        <v>68</v>
      </c>
      <c r="D25" s="70" t="s">
        <v>89</v>
      </c>
      <c r="E25" s="12">
        <v>89</v>
      </c>
      <c r="F25" s="12">
        <v>90</v>
      </c>
      <c r="G25" s="12">
        <v>81</v>
      </c>
      <c r="H25" s="11">
        <f t="shared" si="0"/>
        <v>260</v>
      </c>
      <c r="I25" s="119" t="s">
        <v>16</v>
      </c>
      <c r="J25" s="12">
        <v>3</v>
      </c>
      <c r="K25" s="128" t="s">
        <v>392</v>
      </c>
    </row>
    <row r="26" spans="1:11" ht="24" customHeight="1">
      <c r="A26" s="10">
        <v>19</v>
      </c>
      <c r="B26" s="7" t="s">
        <v>360</v>
      </c>
      <c r="C26" s="69" t="s">
        <v>71</v>
      </c>
      <c r="D26" s="70" t="s">
        <v>89</v>
      </c>
      <c r="E26" s="12">
        <v>80</v>
      </c>
      <c r="F26" s="12">
        <v>98</v>
      </c>
      <c r="G26" s="12">
        <v>81</v>
      </c>
      <c r="H26" s="11">
        <f t="shared" si="0"/>
        <v>259</v>
      </c>
      <c r="I26" s="119" t="s">
        <v>15</v>
      </c>
      <c r="J26" s="12" t="s">
        <v>179</v>
      </c>
      <c r="K26" s="128" t="s">
        <v>392</v>
      </c>
    </row>
    <row r="27" spans="1:11" ht="24" customHeight="1">
      <c r="A27" s="10">
        <v>20</v>
      </c>
      <c r="B27" s="7" t="s">
        <v>377</v>
      </c>
      <c r="C27" s="69" t="s">
        <v>55</v>
      </c>
      <c r="D27" s="70" t="s">
        <v>47</v>
      </c>
      <c r="E27" s="12">
        <v>80</v>
      </c>
      <c r="F27" s="12">
        <v>94</v>
      </c>
      <c r="G27" s="12">
        <v>85</v>
      </c>
      <c r="H27" s="11">
        <f t="shared" si="0"/>
        <v>259</v>
      </c>
      <c r="I27" s="119" t="s">
        <v>13</v>
      </c>
      <c r="J27" s="12" t="s">
        <v>179</v>
      </c>
      <c r="K27" s="128" t="s">
        <v>392</v>
      </c>
    </row>
    <row r="28" spans="1:11" ht="24" customHeight="1">
      <c r="A28" s="10">
        <v>21</v>
      </c>
      <c r="B28" s="7" t="s">
        <v>182</v>
      </c>
      <c r="C28" s="69" t="s">
        <v>80</v>
      </c>
      <c r="D28" s="70" t="s">
        <v>57</v>
      </c>
      <c r="E28" s="12">
        <v>82</v>
      </c>
      <c r="F28" s="12">
        <v>87</v>
      </c>
      <c r="G28" s="12">
        <v>88</v>
      </c>
      <c r="H28" s="11">
        <f t="shared" si="0"/>
        <v>257</v>
      </c>
      <c r="I28" s="119" t="s">
        <v>16</v>
      </c>
      <c r="J28" s="12" t="s">
        <v>179</v>
      </c>
      <c r="K28" s="128" t="s">
        <v>3</v>
      </c>
    </row>
    <row r="29" spans="1:11" ht="24" customHeight="1">
      <c r="A29" s="10">
        <v>22</v>
      </c>
      <c r="B29" s="7" t="s">
        <v>197</v>
      </c>
      <c r="C29" s="69" t="s">
        <v>68</v>
      </c>
      <c r="D29" s="70" t="s">
        <v>45</v>
      </c>
      <c r="E29" s="12">
        <v>87</v>
      </c>
      <c r="F29" s="12">
        <v>92</v>
      </c>
      <c r="G29" s="12">
        <v>77</v>
      </c>
      <c r="H29" s="11">
        <f t="shared" si="0"/>
        <v>256</v>
      </c>
      <c r="I29" s="119" t="s">
        <v>15</v>
      </c>
      <c r="J29" s="12" t="s">
        <v>179</v>
      </c>
      <c r="K29" s="128" t="s">
        <v>3</v>
      </c>
    </row>
    <row r="30" spans="1:11" ht="24" customHeight="1">
      <c r="A30" s="10">
        <v>23</v>
      </c>
      <c r="B30" s="7" t="s">
        <v>357</v>
      </c>
      <c r="C30" s="69" t="s">
        <v>55</v>
      </c>
      <c r="D30" s="70" t="s">
        <v>336</v>
      </c>
      <c r="E30" s="12">
        <v>85</v>
      </c>
      <c r="F30" s="12">
        <v>99</v>
      </c>
      <c r="G30" s="12">
        <v>70</v>
      </c>
      <c r="H30" s="11">
        <f t="shared" si="0"/>
        <v>254</v>
      </c>
      <c r="I30" s="119" t="s">
        <v>9</v>
      </c>
      <c r="J30" s="12" t="s">
        <v>179</v>
      </c>
      <c r="K30" s="128" t="s">
        <v>392</v>
      </c>
    </row>
    <row r="31" spans="1:11" ht="24" customHeight="1">
      <c r="A31" s="10">
        <v>24</v>
      </c>
      <c r="B31" s="7" t="s">
        <v>25</v>
      </c>
      <c r="C31" s="69" t="s">
        <v>80</v>
      </c>
      <c r="D31" s="70" t="s">
        <v>366</v>
      </c>
      <c r="E31" s="12">
        <v>92</v>
      </c>
      <c r="F31" s="12">
        <v>91</v>
      </c>
      <c r="G31" s="12">
        <v>71</v>
      </c>
      <c r="H31" s="11">
        <f t="shared" si="0"/>
        <v>254</v>
      </c>
      <c r="I31" s="119" t="s">
        <v>13</v>
      </c>
      <c r="J31" s="12" t="s">
        <v>179</v>
      </c>
      <c r="K31" s="128" t="s">
        <v>3</v>
      </c>
    </row>
    <row r="32" spans="1:11" ht="24" customHeight="1">
      <c r="A32" s="10">
        <v>25</v>
      </c>
      <c r="B32" s="7" t="s">
        <v>367</v>
      </c>
      <c r="C32" s="69" t="s">
        <v>59</v>
      </c>
      <c r="D32" s="70" t="s">
        <v>368</v>
      </c>
      <c r="E32" s="12">
        <v>86</v>
      </c>
      <c r="F32" s="12">
        <v>89</v>
      </c>
      <c r="G32" s="12">
        <v>78</v>
      </c>
      <c r="H32" s="11">
        <f t="shared" si="0"/>
        <v>253</v>
      </c>
      <c r="I32" s="119" t="s">
        <v>12</v>
      </c>
      <c r="J32" s="12" t="s">
        <v>179</v>
      </c>
      <c r="K32" s="128" t="s">
        <v>3</v>
      </c>
    </row>
    <row r="33" spans="1:14" ht="24" customHeight="1">
      <c r="A33" s="10">
        <v>26</v>
      </c>
      <c r="B33" s="7" t="s">
        <v>378</v>
      </c>
      <c r="C33" s="69" t="s">
        <v>55</v>
      </c>
      <c r="D33" s="70" t="s">
        <v>57</v>
      </c>
      <c r="E33" s="12">
        <v>87</v>
      </c>
      <c r="F33" s="12">
        <v>92</v>
      </c>
      <c r="G33" s="12">
        <v>74</v>
      </c>
      <c r="H33" s="11">
        <f t="shared" si="0"/>
        <v>253</v>
      </c>
      <c r="I33" s="119" t="s">
        <v>13</v>
      </c>
      <c r="J33" s="12" t="s">
        <v>179</v>
      </c>
      <c r="K33" s="128" t="s">
        <v>3</v>
      </c>
    </row>
    <row r="34" spans="1:14" ht="24" customHeight="1">
      <c r="A34" s="10">
        <v>27</v>
      </c>
      <c r="B34" s="7" t="s">
        <v>361</v>
      </c>
      <c r="C34" s="69" t="s">
        <v>71</v>
      </c>
      <c r="D34" s="70" t="s">
        <v>362</v>
      </c>
      <c r="E34" s="12">
        <v>88</v>
      </c>
      <c r="F34" s="12">
        <v>93</v>
      </c>
      <c r="G34" s="12">
        <v>69</v>
      </c>
      <c r="H34" s="11">
        <f t="shared" si="0"/>
        <v>250</v>
      </c>
      <c r="I34" s="119" t="s">
        <v>15</v>
      </c>
      <c r="J34" s="12" t="s">
        <v>179</v>
      </c>
      <c r="K34" s="128" t="s">
        <v>3</v>
      </c>
    </row>
    <row r="35" spans="1:14" ht="24" customHeight="1">
      <c r="A35" s="10">
        <v>28</v>
      </c>
      <c r="B35" s="7" t="s">
        <v>379</v>
      </c>
      <c r="C35" s="69" t="s">
        <v>46</v>
      </c>
      <c r="D35" s="70" t="s">
        <v>53</v>
      </c>
      <c r="E35" s="12">
        <v>84</v>
      </c>
      <c r="F35" s="12">
        <v>87</v>
      </c>
      <c r="G35" s="12">
        <v>78</v>
      </c>
      <c r="H35" s="11">
        <f t="shared" si="0"/>
        <v>249</v>
      </c>
      <c r="I35" s="119" t="s">
        <v>16</v>
      </c>
      <c r="J35" s="12" t="s">
        <v>3</v>
      </c>
      <c r="K35" s="128" t="s">
        <v>3</v>
      </c>
    </row>
    <row r="36" spans="1:14" ht="24" customHeight="1">
      <c r="A36" s="10">
        <v>29</v>
      </c>
      <c r="B36" s="7" t="s">
        <v>381</v>
      </c>
      <c r="C36" s="69" t="s">
        <v>80</v>
      </c>
      <c r="D36" s="70" t="s">
        <v>67</v>
      </c>
      <c r="E36" s="12">
        <v>76</v>
      </c>
      <c r="F36" s="12">
        <v>84</v>
      </c>
      <c r="G36" s="12">
        <v>89</v>
      </c>
      <c r="H36" s="11">
        <f t="shared" si="0"/>
        <v>249</v>
      </c>
      <c r="I36" s="119" t="s">
        <v>13</v>
      </c>
      <c r="J36" s="12" t="s">
        <v>3</v>
      </c>
      <c r="K36" s="128" t="s">
        <v>392</v>
      </c>
    </row>
    <row r="37" spans="1:14" ht="24" customHeight="1">
      <c r="A37" s="10">
        <v>30</v>
      </c>
      <c r="B37" s="7" t="s">
        <v>73</v>
      </c>
      <c r="C37" s="69" t="s">
        <v>59</v>
      </c>
      <c r="D37" s="70" t="s">
        <v>362</v>
      </c>
      <c r="E37" s="12">
        <v>85</v>
      </c>
      <c r="F37" s="12">
        <v>83</v>
      </c>
      <c r="G37" s="12">
        <v>73</v>
      </c>
      <c r="H37" s="11">
        <f>SUM(E37:G37)</f>
        <v>241</v>
      </c>
      <c r="I37" s="119" t="s">
        <v>16</v>
      </c>
      <c r="J37" s="12" t="s">
        <v>3</v>
      </c>
      <c r="K37" s="128" t="s">
        <v>392</v>
      </c>
    </row>
    <row r="38" spans="1:14" ht="24" customHeight="1">
      <c r="A38" s="10">
        <v>31</v>
      </c>
      <c r="B38" s="7" t="s">
        <v>369</v>
      </c>
      <c r="C38" s="69" t="s">
        <v>68</v>
      </c>
      <c r="D38" s="70" t="s">
        <v>72</v>
      </c>
      <c r="E38" s="12">
        <v>87</v>
      </c>
      <c r="F38" s="12">
        <v>89</v>
      </c>
      <c r="G38" s="12">
        <v>64</v>
      </c>
      <c r="H38" s="11">
        <f>SUM(E38:G38)</f>
        <v>240</v>
      </c>
      <c r="I38" s="119" t="s">
        <v>18</v>
      </c>
      <c r="J38" s="12" t="s">
        <v>3</v>
      </c>
      <c r="K38" s="128" t="s">
        <v>3</v>
      </c>
    </row>
    <row r="39" spans="1:14" ht="24" customHeight="1">
      <c r="A39" s="10">
        <v>32</v>
      </c>
      <c r="B39" s="7" t="s">
        <v>186</v>
      </c>
      <c r="C39" s="69" t="s">
        <v>166</v>
      </c>
      <c r="D39" s="70" t="s">
        <v>81</v>
      </c>
      <c r="E39" s="12">
        <v>73</v>
      </c>
      <c r="F39" s="12">
        <v>82</v>
      </c>
      <c r="G39" s="12">
        <v>82</v>
      </c>
      <c r="H39" s="11">
        <f>SUM(E39:G39)</f>
        <v>237</v>
      </c>
      <c r="I39" s="119" t="s">
        <v>18</v>
      </c>
      <c r="J39" s="12" t="s">
        <v>3</v>
      </c>
      <c r="K39" s="128" t="s">
        <v>3</v>
      </c>
    </row>
    <row r="40" spans="1:14" ht="24" customHeight="1">
      <c r="A40" s="10">
        <v>33</v>
      </c>
      <c r="B40" s="7" t="s">
        <v>196</v>
      </c>
      <c r="C40" s="69" t="s">
        <v>59</v>
      </c>
      <c r="D40" s="70" t="s">
        <v>362</v>
      </c>
      <c r="E40" s="12">
        <v>79</v>
      </c>
      <c r="F40" s="12">
        <v>90</v>
      </c>
      <c r="G40" s="12">
        <v>49</v>
      </c>
      <c r="H40" s="11">
        <f>SUM(E40:G40)</f>
        <v>218</v>
      </c>
      <c r="I40" s="119" t="s">
        <v>17</v>
      </c>
      <c r="J40" s="12" t="s">
        <v>3</v>
      </c>
      <c r="K40" s="128" t="s">
        <v>392</v>
      </c>
    </row>
    <row r="41" spans="1:14" ht="24" customHeight="1">
      <c r="A41" s="10"/>
      <c r="J41" s="12"/>
      <c r="K41" s="10"/>
    </row>
    <row r="42" spans="1:14" ht="24" customHeight="1">
      <c r="A42" s="10"/>
      <c r="B42" s="7"/>
      <c r="C42" s="271" t="s">
        <v>292</v>
      </c>
      <c r="D42" s="271"/>
      <c r="E42" s="271"/>
      <c r="F42" s="12"/>
      <c r="G42" s="18"/>
      <c r="H42" s="33"/>
      <c r="I42" s="119"/>
      <c r="J42" s="12"/>
      <c r="K42" s="10"/>
      <c r="N42" s="120" t="s">
        <v>445</v>
      </c>
    </row>
    <row r="43" spans="1:14" ht="9.75" customHeight="1">
      <c r="A43" s="10"/>
      <c r="B43" s="7"/>
      <c r="C43" s="222"/>
      <c r="D43" s="222"/>
      <c r="E43" s="222"/>
      <c r="F43" s="222"/>
      <c r="G43" s="222"/>
      <c r="H43" s="10"/>
      <c r="I43" s="26"/>
      <c r="J43" s="12"/>
      <c r="K43" s="10"/>
    </row>
    <row r="44" spans="1:14" ht="15.95" customHeight="1">
      <c r="A44" s="128"/>
      <c r="B44" s="140" t="s">
        <v>384</v>
      </c>
      <c r="C44" s="223" t="s">
        <v>438</v>
      </c>
      <c r="D44" s="224"/>
      <c r="E44" s="223"/>
      <c r="F44" s="223"/>
      <c r="G44" s="225"/>
      <c r="H44" s="225"/>
      <c r="I44" s="141">
        <v>41</v>
      </c>
      <c r="J44" s="12"/>
      <c r="K44" s="10"/>
    </row>
    <row r="45" spans="1:14" ht="15.95" customHeight="1">
      <c r="A45" s="128"/>
      <c r="B45" s="140" t="s">
        <v>217</v>
      </c>
      <c r="C45" s="223" t="s">
        <v>439</v>
      </c>
      <c r="D45" s="223"/>
      <c r="E45" s="223"/>
      <c r="F45" s="223"/>
      <c r="G45" s="223"/>
      <c r="H45" s="223"/>
      <c r="I45" s="141">
        <v>39</v>
      </c>
      <c r="J45" s="12"/>
      <c r="K45" s="10"/>
    </row>
    <row r="46" spans="1:14" ht="15.95" customHeight="1">
      <c r="A46" s="128"/>
      <c r="B46" s="140" t="s">
        <v>423</v>
      </c>
      <c r="C46" s="200" t="s">
        <v>440</v>
      </c>
      <c r="D46" s="223"/>
      <c r="E46" s="220"/>
      <c r="F46" s="220"/>
      <c r="G46" s="220"/>
      <c r="H46" s="220"/>
      <c r="I46" s="141">
        <v>18</v>
      </c>
      <c r="J46" s="12"/>
      <c r="K46" s="10"/>
    </row>
    <row r="47" spans="1:14" ht="15.95" customHeight="1">
      <c r="A47" s="128"/>
      <c r="B47" s="140" t="s">
        <v>345</v>
      </c>
      <c r="C47" s="223" t="s">
        <v>388</v>
      </c>
      <c r="D47" s="224"/>
      <c r="E47" s="226"/>
      <c r="F47" s="226"/>
      <c r="G47" s="195"/>
      <c r="H47" s="225"/>
      <c r="I47" s="141">
        <v>7</v>
      </c>
      <c r="J47" s="12"/>
      <c r="K47" s="10"/>
    </row>
    <row r="48" spans="1:14" ht="15.95" customHeight="1">
      <c r="A48" s="141"/>
      <c r="B48" s="140" t="s">
        <v>216</v>
      </c>
      <c r="C48" s="223" t="s">
        <v>441</v>
      </c>
      <c r="D48" s="224"/>
      <c r="E48" s="141"/>
      <c r="F48" s="141"/>
      <c r="G48" s="225"/>
      <c r="H48" s="225"/>
      <c r="I48" s="141">
        <v>5</v>
      </c>
      <c r="J48" s="12"/>
      <c r="K48" s="10"/>
    </row>
    <row r="49" spans="1:11" ht="15.95" customHeight="1">
      <c r="A49" s="141"/>
      <c r="B49" s="140" t="s">
        <v>211</v>
      </c>
      <c r="C49" s="273" t="s">
        <v>442</v>
      </c>
      <c r="D49" s="273"/>
      <c r="E49" s="273"/>
      <c r="F49" s="273"/>
      <c r="G49" s="273"/>
      <c r="H49" s="273"/>
      <c r="I49" s="221">
        <v>2</v>
      </c>
      <c r="J49" s="12"/>
      <c r="K49" s="10"/>
    </row>
    <row r="50" spans="1:11" ht="15.95" customHeight="1">
      <c r="A50" s="141"/>
      <c r="B50" s="140" t="s">
        <v>154</v>
      </c>
      <c r="C50" s="273" t="s">
        <v>443</v>
      </c>
      <c r="D50" s="273"/>
      <c r="E50" s="273"/>
      <c r="F50" s="273"/>
      <c r="G50" s="273"/>
      <c r="H50" s="273"/>
      <c r="I50" s="221">
        <v>1</v>
      </c>
      <c r="J50" s="12"/>
      <c r="K50" s="10"/>
    </row>
    <row r="51" spans="1:11" ht="15.95" customHeight="1">
      <c r="A51" s="141"/>
      <c r="B51" s="140"/>
      <c r="C51" s="194"/>
      <c r="D51" s="194"/>
      <c r="E51" s="194"/>
      <c r="F51" s="194"/>
      <c r="G51" s="194"/>
      <c r="H51" s="194"/>
      <c r="I51" s="221"/>
      <c r="J51" s="12"/>
      <c r="K51" s="10"/>
    </row>
    <row r="52" spans="1:11" ht="24" customHeight="1">
      <c r="A52" s="67"/>
      <c r="B52" s="121" t="s">
        <v>138</v>
      </c>
      <c r="C52" s="121"/>
      <c r="D52" s="121"/>
      <c r="E52" s="121"/>
      <c r="F52" s="122"/>
      <c r="G52" s="122"/>
      <c r="H52" s="122" t="s">
        <v>139</v>
      </c>
      <c r="J52" s="122"/>
      <c r="K52" s="22"/>
    </row>
    <row r="53" spans="1:11" ht="13.5" customHeight="1">
      <c r="A53" s="136"/>
      <c r="B53" s="122"/>
      <c r="C53" s="122"/>
      <c r="D53" s="122"/>
      <c r="E53" s="122"/>
      <c r="F53" s="122"/>
      <c r="G53" s="122"/>
      <c r="H53" s="123"/>
      <c r="I53" s="122"/>
      <c r="J53" s="122"/>
    </row>
    <row r="54" spans="1:11" ht="24" customHeight="1">
      <c r="A54" s="136"/>
      <c r="B54" s="195" t="s">
        <v>287</v>
      </c>
      <c r="C54" s="125"/>
      <c r="D54" s="125"/>
      <c r="E54" s="125"/>
      <c r="F54" s="125"/>
      <c r="G54" s="126"/>
      <c r="H54" s="127" t="s">
        <v>140</v>
      </c>
      <c r="J54" s="127"/>
      <c r="K54" s="22"/>
    </row>
    <row r="55" spans="1:11" ht="15.75">
      <c r="A55" s="2"/>
      <c r="H55" s="19"/>
      <c r="I55" s="14"/>
      <c r="J55" s="22"/>
      <c r="K55" s="22"/>
    </row>
    <row r="56" spans="1:11" ht="15.75">
      <c r="A56" s="2"/>
      <c r="H56" s="19"/>
      <c r="I56" s="16"/>
      <c r="J56" s="22"/>
      <c r="K56" s="22"/>
    </row>
    <row r="57" spans="1:11" ht="15.75">
      <c r="A57" s="2"/>
      <c r="H57" s="19"/>
      <c r="I57" s="14"/>
      <c r="J57" s="22"/>
      <c r="K57" s="22"/>
    </row>
    <row r="58" spans="1:11" ht="15.75">
      <c r="A58" s="2"/>
      <c r="H58" s="19"/>
      <c r="I58" s="16"/>
      <c r="J58" s="22"/>
      <c r="K58" s="22"/>
    </row>
    <row r="59" spans="1:11" ht="15.75">
      <c r="A59" s="2"/>
      <c r="H59" s="19"/>
      <c r="I59" s="14"/>
      <c r="J59" s="22"/>
      <c r="K59" s="22"/>
    </row>
    <row r="60" spans="1:11" ht="15" customHeight="1">
      <c r="A60" s="2"/>
      <c r="I60" s="16"/>
      <c r="J60" s="22"/>
      <c r="K60" s="22"/>
    </row>
    <row r="61" spans="1:11" ht="15" customHeight="1">
      <c r="A61" s="2"/>
      <c r="I61" s="14"/>
      <c r="J61" s="22"/>
      <c r="K61" s="22"/>
    </row>
    <row r="62" spans="1:11" ht="15" customHeight="1">
      <c r="A62" s="2"/>
      <c r="I62" s="16"/>
      <c r="J62" s="22"/>
      <c r="K62" s="22"/>
    </row>
    <row r="63" spans="1:11" ht="15" customHeight="1">
      <c r="A63" s="2"/>
      <c r="J63" s="22"/>
      <c r="K63" s="22"/>
    </row>
    <row r="64" spans="1:11" ht="15" customHeight="1">
      <c r="A64" s="2"/>
      <c r="J64" s="23"/>
      <c r="K64" s="22"/>
    </row>
    <row r="65" spans="1:11" ht="15" customHeight="1">
      <c r="A65" s="2"/>
      <c r="J65" s="23"/>
      <c r="K65" s="20"/>
    </row>
    <row r="66" spans="1:11" ht="15" customHeight="1">
      <c r="A66" s="2"/>
      <c r="J66" s="23"/>
      <c r="K66" s="20"/>
    </row>
    <row r="67" spans="1:11" ht="15" customHeight="1">
      <c r="A67" s="2"/>
      <c r="J67" s="23"/>
      <c r="K67" s="20"/>
    </row>
    <row r="68" spans="1:11" ht="15" customHeight="1">
      <c r="A68" s="2"/>
      <c r="J68" s="24"/>
      <c r="K68" s="20"/>
    </row>
    <row r="69" spans="1:11" ht="15" customHeight="1">
      <c r="A69" s="2"/>
      <c r="J69" s="24"/>
      <c r="K69" s="117"/>
    </row>
    <row r="70" spans="1:11" ht="15" customHeight="1">
      <c r="A70" s="2"/>
      <c r="J70" s="24"/>
      <c r="K70" s="117"/>
    </row>
    <row r="71" spans="1:11" ht="14.25">
      <c r="A71" s="2"/>
      <c r="J71" s="24"/>
      <c r="K71" s="117"/>
    </row>
    <row r="72" spans="1:11" ht="15" customHeight="1">
      <c r="A72" s="2"/>
      <c r="J72" s="24"/>
      <c r="K72" s="117"/>
    </row>
    <row r="73" spans="1:11" ht="15" customHeight="1">
      <c r="A73" s="1"/>
      <c r="J73" s="24"/>
      <c r="K73" s="117"/>
    </row>
    <row r="74" spans="1:11" ht="11.25" customHeight="1">
      <c r="A74" s="1"/>
      <c r="J74" s="24"/>
      <c r="K74" s="117"/>
    </row>
    <row r="75" spans="1:11" ht="15" customHeight="1">
      <c r="A75" s="1"/>
      <c r="J75" s="24"/>
      <c r="K75" s="117"/>
    </row>
    <row r="76" spans="1:11" ht="15" customHeight="1">
      <c r="A76" s="1"/>
      <c r="J76" s="24"/>
      <c r="K76" s="117"/>
    </row>
    <row r="77" spans="1:11" ht="15" customHeight="1">
      <c r="A77" s="1"/>
      <c r="J77" s="24"/>
      <c r="K77" s="117"/>
    </row>
    <row r="78" spans="1:11" ht="15" customHeight="1">
      <c r="J78" s="117"/>
      <c r="K78" s="117"/>
    </row>
    <row r="79" spans="1:11" ht="15" customHeight="1">
      <c r="J79" s="117"/>
      <c r="K79" s="117"/>
    </row>
    <row r="80" spans="1:11" ht="15" customHeight="1">
      <c r="J80" s="117"/>
      <c r="K80" s="117"/>
    </row>
    <row r="81" spans="10:11" ht="15" customHeight="1">
      <c r="J81" s="117"/>
      <c r="K81" s="3"/>
    </row>
    <row r="82" spans="10:11" ht="15" customHeight="1">
      <c r="J82" s="117"/>
      <c r="K82" s="3"/>
    </row>
    <row r="83" spans="10:11" ht="15" customHeight="1">
      <c r="J83" s="117"/>
      <c r="K83" s="3"/>
    </row>
    <row r="84" spans="10:11" ht="15" customHeight="1">
      <c r="J84" s="117"/>
      <c r="K84" s="3"/>
    </row>
    <row r="85" spans="10:11" ht="15" customHeight="1">
      <c r="J85" s="117"/>
      <c r="K85" s="3"/>
    </row>
    <row r="86" spans="10:11" ht="15" customHeight="1">
      <c r="J86" s="12"/>
      <c r="K86" s="3"/>
    </row>
    <row r="87" spans="10:11" ht="15" customHeight="1">
      <c r="J87" s="17"/>
    </row>
    <row r="88" spans="10:11" ht="15" customHeight="1">
      <c r="J88" s="5"/>
    </row>
    <row r="89" spans="10:11" ht="14.25" customHeight="1">
      <c r="J89" s="29"/>
      <c r="K89" s="5"/>
    </row>
    <row r="90" spans="10:11" ht="14.25" customHeight="1">
      <c r="J90" s="23"/>
      <c r="K90" s="29"/>
    </row>
    <row r="91" spans="10:11" ht="14.25" customHeight="1">
      <c r="J91" s="23"/>
      <c r="K91" s="20"/>
    </row>
    <row r="92" spans="10:11" ht="14.25" customHeight="1">
      <c r="K92" s="20"/>
    </row>
    <row r="93" spans="10:11" ht="15">
      <c r="J93" s="5"/>
      <c r="K93" s="10"/>
    </row>
    <row r="94" spans="10:11" ht="15">
      <c r="J94" s="17"/>
      <c r="K94" s="10"/>
    </row>
    <row r="95" spans="10:11" ht="15">
      <c r="J95" s="17"/>
      <c r="K95" s="13"/>
    </row>
    <row r="96" spans="10:11" ht="15">
      <c r="J96" s="17"/>
      <c r="K96" s="13"/>
    </row>
    <row r="97" spans="10:11" ht="15">
      <c r="J97" s="17"/>
      <c r="K97" s="13"/>
    </row>
    <row r="98" spans="10:11" ht="15">
      <c r="J98" s="17"/>
      <c r="K98" s="13"/>
    </row>
    <row r="99" spans="10:11" ht="15">
      <c r="J99" s="5"/>
      <c r="K99" s="13"/>
    </row>
    <row r="100" spans="10:11" ht="15">
      <c r="J100" s="5"/>
      <c r="K100" s="13"/>
    </row>
    <row r="101" spans="10:11" ht="15">
      <c r="J101" s="5"/>
      <c r="K101" s="13"/>
    </row>
    <row r="102" spans="10:11" ht="15">
      <c r="J102" s="5"/>
      <c r="K102" s="13"/>
    </row>
    <row r="103" spans="10:11" ht="15">
      <c r="J103" s="5"/>
      <c r="K103" s="13"/>
    </row>
    <row r="104" spans="10:11" ht="15">
      <c r="J104" s="5"/>
      <c r="K104" s="13"/>
    </row>
    <row r="105" spans="10:11" ht="15">
      <c r="J105" s="5"/>
      <c r="K105" s="13"/>
    </row>
    <row r="106" spans="10:11" ht="15">
      <c r="J106" s="5"/>
      <c r="K106" s="13"/>
    </row>
    <row r="107" spans="10:11" ht="15">
      <c r="J107" s="5"/>
      <c r="K107" s="13"/>
    </row>
    <row r="108" spans="10:11" ht="15">
      <c r="K108" s="13"/>
    </row>
    <row r="115" ht="14.25" customHeight="1"/>
    <row r="116" ht="14.25" customHeight="1"/>
  </sheetData>
  <sortState ref="B8:K42">
    <sortCondition descending="1" ref="H8:H42"/>
  </sortState>
  <mergeCells count="14">
    <mergeCell ref="B1:K1"/>
    <mergeCell ref="A2:K2"/>
    <mergeCell ref="A4:B4"/>
    <mergeCell ref="C50:H50"/>
    <mergeCell ref="C49:H49"/>
    <mergeCell ref="J5:J7"/>
    <mergeCell ref="K5:K7"/>
    <mergeCell ref="A5:A7"/>
    <mergeCell ref="B5:B7"/>
    <mergeCell ref="C5:C7"/>
    <mergeCell ref="D5:D7"/>
    <mergeCell ref="E5:G6"/>
    <mergeCell ref="C42:E42"/>
    <mergeCell ref="H5:I7"/>
  </mergeCells>
  <conditionalFormatting sqref="J43:J51">
    <cfRule type="cellIs" dxfId="0" priority="1" stopIfTrue="1" operator="equal">
      <formula>3</formula>
    </cfRule>
  </conditionalFormatting>
  <pageMargins left="0.47244094488188981" right="0" top="0" bottom="0" header="0.51181102362204722" footer="0.51181102362204722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77"/>
  <sheetViews>
    <sheetView topLeftCell="A46" zoomScale="120" zoomScaleNormal="120" zoomScaleSheetLayoutView="100" workbookViewId="0">
      <selection activeCell="A58" sqref="A58:K61"/>
    </sheetView>
  </sheetViews>
  <sheetFormatPr defaultRowHeight="12.75"/>
  <cols>
    <col min="1" max="1" width="4.28515625" customWidth="1"/>
    <col min="2" max="2" width="26.42578125" customWidth="1"/>
    <col min="3" max="3" width="6" customWidth="1"/>
    <col min="4" max="4" width="15.7109375" customWidth="1"/>
    <col min="5" max="5" width="6.42578125" customWidth="1"/>
    <col min="6" max="6" width="6.5703125" customWidth="1"/>
    <col min="7" max="7" width="7.140625" customWidth="1"/>
    <col min="8" max="8" width="7.28515625" customWidth="1"/>
    <col min="9" max="9" width="5.28515625" customWidth="1"/>
    <col min="10" max="10" width="5.7109375" customWidth="1"/>
    <col min="11" max="11" width="5.140625" customWidth="1"/>
    <col min="12" max="12" width="7.7109375" customWidth="1"/>
  </cols>
  <sheetData>
    <row r="1" spans="1:11" ht="36.75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5.75" customHeight="1">
      <c r="A2" s="245" t="s">
        <v>448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ht="14.25" customHeight="1">
      <c r="A3" s="28" t="s">
        <v>449</v>
      </c>
    </row>
    <row r="4" spans="1:11" ht="15.75" customHeight="1">
      <c r="A4" s="270">
        <v>44504</v>
      </c>
      <c r="B4" s="270"/>
      <c r="C4" s="15"/>
      <c r="D4" s="15"/>
      <c r="E4" s="15"/>
      <c r="F4" s="15"/>
      <c r="G4" s="15"/>
      <c r="J4" t="s">
        <v>104</v>
      </c>
    </row>
    <row r="5" spans="1:11" ht="11.25" customHeight="1">
      <c r="A5" s="246" t="s">
        <v>6</v>
      </c>
      <c r="B5" s="246" t="s">
        <v>0</v>
      </c>
      <c r="C5" s="249" t="s">
        <v>74</v>
      </c>
      <c r="D5" s="252" t="s">
        <v>4</v>
      </c>
      <c r="E5" s="255" t="s">
        <v>8</v>
      </c>
      <c r="F5" s="256"/>
      <c r="G5" s="256"/>
      <c r="H5" s="261" t="s">
        <v>5</v>
      </c>
      <c r="I5" s="262"/>
      <c r="J5" s="267" t="s">
        <v>98</v>
      </c>
      <c r="K5" s="275" t="s">
        <v>39</v>
      </c>
    </row>
    <row r="6" spans="1:11" ht="12.75" customHeight="1">
      <c r="A6" s="247"/>
      <c r="B6" s="247"/>
      <c r="C6" s="250"/>
      <c r="D6" s="253"/>
      <c r="E6" s="258"/>
      <c r="F6" s="259"/>
      <c r="G6" s="259"/>
      <c r="H6" s="263"/>
      <c r="I6" s="264"/>
      <c r="J6" s="268"/>
      <c r="K6" s="276"/>
    </row>
    <row r="7" spans="1:11" ht="16.5" customHeight="1">
      <c r="A7" s="248"/>
      <c r="B7" s="248"/>
      <c r="C7" s="251"/>
      <c r="D7" s="254"/>
      <c r="E7" s="31">
        <v>1</v>
      </c>
      <c r="F7" s="31">
        <v>2</v>
      </c>
      <c r="G7" s="31">
        <v>3</v>
      </c>
      <c r="H7" s="265"/>
      <c r="I7" s="266"/>
      <c r="J7" s="269"/>
      <c r="K7" s="277"/>
    </row>
    <row r="8" spans="1:11" ht="27.95" customHeight="1">
      <c r="A8" s="10">
        <v>1</v>
      </c>
      <c r="B8" s="7" t="s">
        <v>92</v>
      </c>
      <c r="C8" s="69" t="s">
        <v>40</v>
      </c>
      <c r="D8" s="70" t="s">
        <v>89</v>
      </c>
      <c r="E8" s="12">
        <v>95</v>
      </c>
      <c r="F8" s="12">
        <v>98</v>
      </c>
      <c r="G8" s="18">
        <v>96</v>
      </c>
      <c r="H8" s="10">
        <f t="shared" ref="H8:H31" si="0">SUM(E8:G8)</f>
        <v>289</v>
      </c>
      <c r="I8" s="119" t="s">
        <v>22</v>
      </c>
      <c r="J8" s="17" t="str">
        <f t="shared" ref="J8:J31" si="1">IF(OR(AND(H8&gt;0, H8&lt;245), H8=0, H8=244),"-",IF(OR(AND(H8&gt;244,H8&lt;250),H8=245,H8=249),"юн",IF(OR(AND(H8&gt;249,H8&lt;260),H8=250,H8=259),"3",IF(OR(AND(H8&gt;259,H8&lt;270),H8=260,H8=269),"2",IF(OR(AND(H8&gt;269,H8&lt;280),H8=270,H8=279),"1",IF(OR(AND(H8&gt;279,H8&lt;287),H8=280,H8=286),"КМС",IF(OR(AND(H8&gt;286,H8&lt;301),H8=287, H8=600),"МС",)))))))</f>
        <v>МС</v>
      </c>
      <c r="K8" s="12">
        <v>23</v>
      </c>
    </row>
    <row r="9" spans="1:11" ht="27.95" customHeight="1">
      <c r="A9" s="10">
        <v>2</v>
      </c>
      <c r="B9" s="7" t="s">
        <v>141</v>
      </c>
      <c r="C9" s="69" t="s">
        <v>80</v>
      </c>
      <c r="D9" s="70" t="s">
        <v>339</v>
      </c>
      <c r="E9" s="12">
        <v>96</v>
      </c>
      <c r="F9" s="12">
        <v>93</v>
      </c>
      <c r="G9" s="18">
        <v>93</v>
      </c>
      <c r="H9" s="10">
        <f t="shared" si="0"/>
        <v>282</v>
      </c>
      <c r="I9" s="119" t="s">
        <v>9</v>
      </c>
      <c r="J9" s="17" t="str">
        <f t="shared" si="1"/>
        <v>КМС</v>
      </c>
      <c r="K9" s="12">
        <v>19</v>
      </c>
    </row>
    <row r="10" spans="1:11" ht="27.95" customHeight="1">
      <c r="A10" s="10">
        <v>3</v>
      </c>
      <c r="B10" s="7" t="s">
        <v>30</v>
      </c>
      <c r="C10" s="69" t="s">
        <v>80</v>
      </c>
      <c r="D10" s="70" t="s">
        <v>72</v>
      </c>
      <c r="E10" s="12">
        <v>91</v>
      </c>
      <c r="F10" s="12">
        <v>95</v>
      </c>
      <c r="G10" s="18">
        <v>95</v>
      </c>
      <c r="H10" s="10">
        <f t="shared" si="0"/>
        <v>281</v>
      </c>
      <c r="I10" s="119" t="s">
        <v>15</v>
      </c>
      <c r="J10" s="17" t="str">
        <f t="shared" si="1"/>
        <v>КМС</v>
      </c>
      <c r="K10" s="12">
        <v>16</v>
      </c>
    </row>
    <row r="11" spans="1:11" ht="27.95" customHeight="1">
      <c r="A11" s="10">
        <v>4</v>
      </c>
      <c r="B11" s="7" t="s">
        <v>145</v>
      </c>
      <c r="C11" s="69" t="s">
        <v>169</v>
      </c>
      <c r="D11" s="70" t="s">
        <v>243</v>
      </c>
      <c r="E11" s="12">
        <v>91</v>
      </c>
      <c r="F11" s="12">
        <v>95</v>
      </c>
      <c r="G11" s="18">
        <v>93</v>
      </c>
      <c r="H11" s="10">
        <f t="shared" si="0"/>
        <v>279</v>
      </c>
      <c r="I11" s="119" t="s">
        <v>14</v>
      </c>
      <c r="J11" s="17" t="str">
        <f t="shared" si="1"/>
        <v>1</v>
      </c>
      <c r="K11" s="12">
        <v>13</v>
      </c>
    </row>
    <row r="12" spans="1:11" ht="27.95" customHeight="1">
      <c r="A12" s="10">
        <v>5</v>
      </c>
      <c r="B12" s="7" t="s">
        <v>212</v>
      </c>
      <c r="C12" s="69" t="s">
        <v>46</v>
      </c>
      <c r="D12" s="70" t="s">
        <v>243</v>
      </c>
      <c r="E12" s="12">
        <v>94</v>
      </c>
      <c r="F12" s="12">
        <v>93</v>
      </c>
      <c r="G12" s="18">
        <v>91</v>
      </c>
      <c r="H12" s="10">
        <f t="shared" si="0"/>
        <v>278</v>
      </c>
      <c r="I12" s="119" t="s">
        <v>16</v>
      </c>
      <c r="J12" s="17" t="str">
        <f t="shared" si="1"/>
        <v>1</v>
      </c>
      <c r="K12" s="12">
        <v>11</v>
      </c>
    </row>
    <row r="13" spans="1:11" ht="27.95" customHeight="1">
      <c r="A13" s="10">
        <v>6</v>
      </c>
      <c r="B13" s="7" t="s">
        <v>88</v>
      </c>
      <c r="C13" s="69" t="s">
        <v>260</v>
      </c>
      <c r="D13" s="70" t="s">
        <v>261</v>
      </c>
      <c r="E13" s="12">
        <v>91</v>
      </c>
      <c r="F13" s="12">
        <v>92</v>
      </c>
      <c r="G13" s="18">
        <v>93</v>
      </c>
      <c r="H13" s="10">
        <f t="shared" si="0"/>
        <v>276</v>
      </c>
      <c r="I13" s="119" t="s">
        <v>11</v>
      </c>
      <c r="J13" s="17" t="str">
        <f t="shared" si="1"/>
        <v>1</v>
      </c>
      <c r="K13" s="12">
        <v>9</v>
      </c>
    </row>
    <row r="14" spans="1:11" ht="27.95" customHeight="1">
      <c r="A14" s="10">
        <v>7</v>
      </c>
      <c r="B14" s="7" t="s">
        <v>254</v>
      </c>
      <c r="C14" s="69" t="s">
        <v>169</v>
      </c>
      <c r="D14" s="70" t="s">
        <v>255</v>
      </c>
      <c r="E14" s="12">
        <v>93</v>
      </c>
      <c r="F14" s="12">
        <v>88</v>
      </c>
      <c r="G14" s="18">
        <v>94</v>
      </c>
      <c r="H14" s="10">
        <f t="shared" si="0"/>
        <v>275</v>
      </c>
      <c r="I14" s="119" t="s">
        <v>13</v>
      </c>
      <c r="J14" s="17" t="str">
        <f t="shared" si="1"/>
        <v>1</v>
      </c>
      <c r="K14" s="12">
        <v>7</v>
      </c>
    </row>
    <row r="15" spans="1:11" ht="27.95" customHeight="1">
      <c r="A15" s="10">
        <v>8</v>
      </c>
      <c r="B15" s="7" t="s">
        <v>86</v>
      </c>
      <c r="C15" s="69" t="s">
        <v>80</v>
      </c>
      <c r="D15" s="70" t="s">
        <v>36</v>
      </c>
      <c r="E15" s="12">
        <v>92</v>
      </c>
      <c r="F15" s="12">
        <v>88</v>
      </c>
      <c r="G15" s="18">
        <v>92</v>
      </c>
      <c r="H15" s="10">
        <f t="shared" si="0"/>
        <v>272</v>
      </c>
      <c r="I15" s="119" t="s">
        <v>16</v>
      </c>
      <c r="J15" s="17" t="str">
        <f t="shared" si="1"/>
        <v>1</v>
      </c>
      <c r="K15" s="12">
        <v>5</v>
      </c>
    </row>
    <row r="16" spans="1:11" ht="27.95" customHeight="1">
      <c r="A16" s="10">
        <v>9</v>
      </c>
      <c r="B16" s="7" t="s">
        <v>148</v>
      </c>
      <c r="C16" s="69" t="s">
        <v>166</v>
      </c>
      <c r="D16" s="70" t="s">
        <v>57</v>
      </c>
      <c r="E16" s="12">
        <v>89</v>
      </c>
      <c r="F16" s="12">
        <v>87</v>
      </c>
      <c r="G16" s="18">
        <v>94</v>
      </c>
      <c r="H16" s="10">
        <f t="shared" si="0"/>
        <v>270</v>
      </c>
      <c r="I16" s="119" t="s">
        <v>16</v>
      </c>
      <c r="J16" s="17" t="str">
        <f t="shared" si="1"/>
        <v>1</v>
      </c>
      <c r="K16" s="12">
        <v>4</v>
      </c>
    </row>
    <row r="17" spans="1:11" ht="27.95" customHeight="1">
      <c r="A17" s="10">
        <v>10</v>
      </c>
      <c r="B17" s="7" t="s">
        <v>143</v>
      </c>
      <c r="C17" s="69" t="s">
        <v>59</v>
      </c>
      <c r="D17" s="70" t="s">
        <v>89</v>
      </c>
      <c r="E17" s="12">
        <v>89</v>
      </c>
      <c r="F17" s="12">
        <v>87</v>
      </c>
      <c r="G17" s="18">
        <v>92</v>
      </c>
      <c r="H17" s="10">
        <f t="shared" si="0"/>
        <v>268</v>
      </c>
      <c r="I17" s="119" t="s">
        <v>11</v>
      </c>
      <c r="J17" s="17" t="str">
        <f t="shared" si="1"/>
        <v>2</v>
      </c>
      <c r="K17" s="12">
        <v>3</v>
      </c>
    </row>
    <row r="18" spans="1:11" ht="27.95" customHeight="1">
      <c r="A18" s="10">
        <v>11</v>
      </c>
      <c r="B18" s="7" t="s">
        <v>29</v>
      </c>
      <c r="C18" s="69" t="s">
        <v>40</v>
      </c>
      <c r="D18" s="70" t="s">
        <v>172</v>
      </c>
      <c r="E18" s="12">
        <v>85</v>
      </c>
      <c r="F18" s="12">
        <v>88</v>
      </c>
      <c r="G18" s="18">
        <v>94</v>
      </c>
      <c r="H18" s="10">
        <f t="shared" si="0"/>
        <v>267</v>
      </c>
      <c r="I18" s="119" t="s">
        <v>11</v>
      </c>
      <c r="J18" s="17" t="str">
        <f t="shared" si="1"/>
        <v>2</v>
      </c>
      <c r="K18" s="12">
        <v>2</v>
      </c>
    </row>
    <row r="19" spans="1:11" ht="27.95" customHeight="1">
      <c r="A19" s="10">
        <v>12</v>
      </c>
      <c r="B19" s="7" t="s">
        <v>246</v>
      </c>
      <c r="C19" s="69" t="s">
        <v>68</v>
      </c>
      <c r="D19" s="70" t="s">
        <v>243</v>
      </c>
      <c r="E19" s="12">
        <v>90</v>
      </c>
      <c r="F19" s="12">
        <v>87</v>
      </c>
      <c r="G19" s="18">
        <v>89</v>
      </c>
      <c r="H19" s="10">
        <f t="shared" si="0"/>
        <v>266</v>
      </c>
      <c r="I19" s="119" t="s">
        <v>16</v>
      </c>
      <c r="J19" s="17" t="str">
        <f t="shared" si="1"/>
        <v>2</v>
      </c>
      <c r="K19" s="12">
        <v>1</v>
      </c>
    </row>
    <row r="20" spans="1:11" ht="27.95" customHeight="1">
      <c r="A20" s="10">
        <v>13</v>
      </c>
      <c r="B20" s="7" t="s">
        <v>257</v>
      </c>
      <c r="C20" s="69" t="s">
        <v>59</v>
      </c>
      <c r="D20" s="70" t="s">
        <v>205</v>
      </c>
      <c r="E20" s="12">
        <v>89</v>
      </c>
      <c r="F20" s="12">
        <v>91</v>
      </c>
      <c r="G20" s="18">
        <v>86</v>
      </c>
      <c r="H20" s="10">
        <f t="shared" si="0"/>
        <v>266</v>
      </c>
      <c r="I20" s="119" t="s">
        <v>16</v>
      </c>
      <c r="J20" s="17" t="str">
        <f t="shared" si="1"/>
        <v>2</v>
      </c>
      <c r="K20" s="12" t="s">
        <v>3</v>
      </c>
    </row>
    <row r="21" spans="1:11" ht="27.95" customHeight="1">
      <c r="A21" s="10">
        <v>14</v>
      </c>
      <c r="B21" s="7" t="s">
        <v>237</v>
      </c>
      <c r="C21" s="69" t="s">
        <v>164</v>
      </c>
      <c r="D21" s="70" t="s">
        <v>238</v>
      </c>
      <c r="E21" s="12">
        <v>86</v>
      </c>
      <c r="F21" s="12">
        <v>89</v>
      </c>
      <c r="G21" s="18">
        <v>90</v>
      </c>
      <c r="H21" s="10">
        <f t="shared" si="0"/>
        <v>265</v>
      </c>
      <c r="I21" s="119" t="s">
        <v>13</v>
      </c>
      <c r="J21" s="17" t="str">
        <f t="shared" si="1"/>
        <v>2</v>
      </c>
      <c r="K21" s="12" t="s">
        <v>3</v>
      </c>
    </row>
    <row r="22" spans="1:11" ht="27.95" customHeight="1">
      <c r="A22" s="10">
        <v>15</v>
      </c>
      <c r="B22" s="7" t="s">
        <v>150</v>
      </c>
      <c r="C22" s="69" t="s">
        <v>201</v>
      </c>
      <c r="D22" s="70" t="s">
        <v>57</v>
      </c>
      <c r="E22" s="12">
        <v>82</v>
      </c>
      <c r="F22" s="12">
        <v>91</v>
      </c>
      <c r="G22" s="18">
        <v>91</v>
      </c>
      <c r="H22" s="10">
        <f t="shared" si="0"/>
        <v>264</v>
      </c>
      <c r="I22" s="119" t="s">
        <v>15</v>
      </c>
      <c r="J22" s="17" t="str">
        <f t="shared" si="1"/>
        <v>2</v>
      </c>
      <c r="K22" s="12" t="s">
        <v>3</v>
      </c>
    </row>
    <row r="23" spans="1:11" ht="27.95" customHeight="1">
      <c r="A23" s="10">
        <v>16</v>
      </c>
      <c r="B23" s="7" t="s">
        <v>90</v>
      </c>
      <c r="C23" s="69" t="s">
        <v>59</v>
      </c>
      <c r="D23" s="70" t="s">
        <v>49</v>
      </c>
      <c r="E23" s="12">
        <v>85</v>
      </c>
      <c r="F23" s="12">
        <v>90</v>
      </c>
      <c r="G23" s="18">
        <v>88</v>
      </c>
      <c r="H23" s="10">
        <f t="shared" si="0"/>
        <v>263</v>
      </c>
      <c r="I23" s="119" t="s">
        <v>15</v>
      </c>
      <c r="J23" s="17" t="str">
        <f t="shared" si="1"/>
        <v>2</v>
      </c>
      <c r="K23" s="12" t="s">
        <v>3</v>
      </c>
    </row>
    <row r="24" spans="1:11" ht="27.95" customHeight="1">
      <c r="A24" s="10">
        <v>17</v>
      </c>
      <c r="B24" s="7" t="s">
        <v>149</v>
      </c>
      <c r="C24" s="69" t="s">
        <v>221</v>
      </c>
      <c r="D24" s="70" t="s">
        <v>36</v>
      </c>
      <c r="E24" s="12">
        <v>92</v>
      </c>
      <c r="F24" s="12">
        <v>81</v>
      </c>
      <c r="G24" s="18">
        <v>89</v>
      </c>
      <c r="H24" s="10">
        <f t="shared" si="0"/>
        <v>262</v>
      </c>
      <c r="I24" s="119" t="s">
        <v>16</v>
      </c>
      <c r="J24" s="17" t="str">
        <f t="shared" si="1"/>
        <v>2</v>
      </c>
      <c r="K24" s="12" t="s">
        <v>3</v>
      </c>
    </row>
    <row r="25" spans="1:11" ht="27.95" customHeight="1">
      <c r="A25" s="10">
        <v>18</v>
      </c>
      <c r="B25" s="7" t="s">
        <v>85</v>
      </c>
      <c r="C25" s="69" t="s">
        <v>99</v>
      </c>
      <c r="D25" s="70" t="s">
        <v>81</v>
      </c>
      <c r="E25" s="12">
        <v>82</v>
      </c>
      <c r="F25" s="12">
        <v>92</v>
      </c>
      <c r="G25" s="18">
        <v>88</v>
      </c>
      <c r="H25" s="10">
        <f t="shared" si="0"/>
        <v>262</v>
      </c>
      <c r="I25" s="119" t="s">
        <v>18</v>
      </c>
      <c r="J25" s="17" t="str">
        <f t="shared" si="1"/>
        <v>2</v>
      </c>
      <c r="K25" s="10" t="s">
        <v>3</v>
      </c>
    </row>
    <row r="26" spans="1:11" ht="27.95" customHeight="1">
      <c r="A26" s="10">
        <v>19</v>
      </c>
      <c r="B26" s="7" t="s">
        <v>253</v>
      </c>
      <c r="C26" s="69" t="s">
        <v>101</v>
      </c>
      <c r="D26" s="70" t="s">
        <v>243</v>
      </c>
      <c r="E26" s="12">
        <v>85</v>
      </c>
      <c r="F26" s="12">
        <v>83</v>
      </c>
      <c r="G26" s="18">
        <v>91</v>
      </c>
      <c r="H26" s="10">
        <f t="shared" si="0"/>
        <v>259</v>
      </c>
      <c r="I26" s="119" t="s">
        <v>18</v>
      </c>
      <c r="J26" s="17" t="str">
        <f t="shared" si="1"/>
        <v>3</v>
      </c>
      <c r="K26" s="12" t="s">
        <v>3</v>
      </c>
    </row>
    <row r="27" spans="1:11" ht="27.95" customHeight="1">
      <c r="A27" s="10">
        <v>20</v>
      </c>
      <c r="B27" s="7" t="s">
        <v>265</v>
      </c>
      <c r="C27" s="69" t="s">
        <v>80</v>
      </c>
      <c r="D27" s="70" t="s">
        <v>57</v>
      </c>
      <c r="E27" s="12">
        <v>87</v>
      </c>
      <c r="F27" s="12">
        <v>87</v>
      </c>
      <c r="G27" s="18">
        <v>84</v>
      </c>
      <c r="H27" s="10">
        <f t="shared" si="0"/>
        <v>258</v>
      </c>
      <c r="I27" s="119" t="s">
        <v>13</v>
      </c>
      <c r="J27" s="17" t="str">
        <f t="shared" si="1"/>
        <v>3</v>
      </c>
      <c r="K27" s="12" t="s">
        <v>3</v>
      </c>
    </row>
    <row r="28" spans="1:11" ht="27.95" customHeight="1">
      <c r="A28" s="10">
        <v>21</v>
      </c>
      <c r="B28" s="7" t="s">
        <v>263</v>
      </c>
      <c r="C28" s="69" t="s">
        <v>63</v>
      </c>
      <c r="D28" s="70" t="s">
        <v>49</v>
      </c>
      <c r="E28" s="12">
        <v>88</v>
      </c>
      <c r="F28" s="12">
        <v>84</v>
      </c>
      <c r="G28" s="18">
        <v>85</v>
      </c>
      <c r="H28" s="10">
        <f t="shared" si="0"/>
        <v>257</v>
      </c>
      <c r="I28" s="119" t="s">
        <v>15</v>
      </c>
      <c r="J28" s="17" t="str">
        <f t="shared" si="1"/>
        <v>3</v>
      </c>
      <c r="K28" s="12" t="s">
        <v>75</v>
      </c>
    </row>
    <row r="29" spans="1:11" ht="27.95" customHeight="1">
      <c r="A29" s="10">
        <v>22</v>
      </c>
      <c r="B29" s="7" t="s">
        <v>256</v>
      </c>
      <c r="C29" s="69" t="s">
        <v>169</v>
      </c>
      <c r="D29" s="70" t="s">
        <v>49</v>
      </c>
      <c r="E29" s="12">
        <v>82</v>
      </c>
      <c r="F29" s="12">
        <v>86</v>
      </c>
      <c r="G29" s="18">
        <v>88</v>
      </c>
      <c r="H29" s="10">
        <f t="shared" si="0"/>
        <v>256</v>
      </c>
      <c r="I29" s="119" t="s">
        <v>16</v>
      </c>
      <c r="J29" s="17" t="str">
        <f t="shared" si="1"/>
        <v>3</v>
      </c>
      <c r="K29" s="12" t="s">
        <v>75</v>
      </c>
    </row>
    <row r="30" spans="1:11" ht="27.95" customHeight="1">
      <c r="A30" s="10">
        <v>23</v>
      </c>
      <c r="B30" s="7" t="s">
        <v>91</v>
      </c>
      <c r="C30" s="69" t="s">
        <v>59</v>
      </c>
      <c r="D30" s="70" t="s">
        <v>87</v>
      </c>
      <c r="E30" s="12">
        <v>80</v>
      </c>
      <c r="F30" s="12">
        <v>92</v>
      </c>
      <c r="G30" s="18">
        <v>84</v>
      </c>
      <c r="H30" s="10">
        <f t="shared" si="0"/>
        <v>256</v>
      </c>
      <c r="I30" s="119" t="s">
        <v>13</v>
      </c>
      <c r="J30" s="17" t="str">
        <f t="shared" si="1"/>
        <v>3</v>
      </c>
      <c r="K30" s="12" t="s">
        <v>3</v>
      </c>
    </row>
    <row r="31" spans="1:11" ht="27.95" customHeight="1">
      <c r="A31" s="10">
        <v>24</v>
      </c>
      <c r="B31" s="7" t="s">
        <v>250</v>
      </c>
      <c r="C31" s="69" t="s">
        <v>80</v>
      </c>
      <c r="D31" s="70" t="s">
        <v>251</v>
      </c>
      <c r="E31" s="12">
        <v>89</v>
      </c>
      <c r="F31" s="12">
        <v>87</v>
      </c>
      <c r="G31" s="18">
        <v>74</v>
      </c>
      <c r="H31" s="10">
        <f t="shared" si="0"/>
        <v>250</v>
      </c>
      <c r="I31" s="119" t="s">
        <v>17</v>
      </c>
      <c r="J31" s="17" t="str">
        <f t="shared" si="1"/>
        <v>3</v>
      </c>
      <c r="K31" s="12" t="s">
        <v>3</v>
      </c>
    </row>
    <row r="32" spans="1:11" ht="27.95" customHeight="1">
      <c r="A32" s="10"/>
      <c r="B32" s="7"/>
      <c r="C32" s="69"/>
      <c r="D32" s="70"/>
      <c r="E32" s="12"/>
      <c r="F32" s="12"/>
      <c r="G32" s="18"/>
      <c r="H32" s="10"/>
      <c r="I32" s="119"/>
      <c r="J32" s="17"/>
      <c r="K32" s="12"/>
    </row>
    <row r="33" spans="1:11" ht="27.95" customHeight="1">
      <c r="A33" s="10"/>
      <c r="B33" s="7"/>
      <c r="C33" s="69"/>
      <c r="D33" s="70"/>
      <c r="E33" s="12"/>
      <c r="F33" s="12"/>
      <c r="G33" s="18"/>
      <c r="H33" s="120" t="s">
        <v>213</v>
      </c>
      <c r="I33" s="119"/>
      <c r="J33" s="17"/>
      <c r="K33" s="12"/>
    </row>
    <row r="34" spans="1:11" ht="27.75" customHeight="1">
      <c r="A34" s="10">
        <v>25</v>
      </c>
      <c r="B34" s="7" t="s">
        <v>146</v>
      </c>
      <c r="C34" s="69" t="s">
        <v>80</v>
      </c>
      <c r="D34" s="70" t="s">
        <v>172</v>
      </c>
      <c r="E34" s="12">
        <v>87</v>
      </c>
      <c r="F34" s="12">
        <v>79</v>
      </c>
      <c r="G34" s="18">
        <v>83</v>
      </c>
      <c r="H34" s="10">
        <f t="shared" ref="H34:H45" si="2">SUM(E34:G34)</f>
        <v>249</v>
      </c>
      <c r="I34" s="119" t="s">
        <v>11</v>
      </c>
      <c r="J34" s="17" t="str">
        <f t="shared" ref="J34:J45" si="3">IF(OR(AND(H34&gt;0, H34&lt;245), H34=0, H34=244),"-",IF(OR(AND(H34&gt;244,H34&lt;250),H34=245,H34=249),"юн",IF(OR(AND(H34&gt;249,H34&lt;260),H34=250,H34=259),"3",IF(OR(AND(H34&gt;259,H34&lt;270),H34=260,H34=269),"2",IF(OR(AND(H34&gt;269,H34&lt;280),H34=270,H34=279),"1",IF(OR(AND(H34&gt;279,H34&lt;287),H34=280,H34=286),"КМС",IF(OR(AND(H34&gt;286,H34&lt;301),H34=287, H34=600),"МС",)))))))</f>
        <v>юн</v>
      </c>
      <c r="K34" s="12" t="s">
        <v>3</v>
      </c>
    </row>
    <row r="35" spans="1:11" ht="27.95" customHeight="1">
      <c r="A35" s="10">
        <v>26</v>
      </c>
      <c r="B35" s="7" t="s">
        <v>244</v>
      </c>
      <c r="C35" s="69" t="s">
        <v>101</v>
      </c>
      <c r="D35" s="70" t="s">
        <v>36</v>
      </c>
      <c r="E35" s="12">
        <v>84</v>
      </c>
      <c r="F35" s="12">
        <v>83</v>
      </c>
      <c r="G35" s="18">
        <v>82</v>
      </c>
      <c r="H35" s="10">
        <f t="shared" si="2"/>
        <v>249</v>
      </c>
      <c r="I35" s="119" t="s">
        <v>18</v>
      </c>
      <c r="J35" s="17" t="str">
        <f t="shared" si="3"/>
        <v>юн</v>
      </c>
      <c r="K35" s="12" t="s">
        <v>3</v>
      </c>
    </row>
    <row r="36" spans="1:11" ht="27.95" customHeight="1">
      <c r="A36" s="10">
        <v>27</v>
      </c>
      <c r="B36" s="7" t="s">
        <v>247</v>
      </c>
      <c r="C36" s="69" t="s">
        <v>55</v>
      </c>
      <c r="D36" s="70" t="s">
        <v>57</v>
      </c>
      <c r="E36" s="12">
        <v>79</v>
      </c>
      <c r="F36" s="12">
        <v>85</v>
      </c>
      <c r="G36" s="18">
        <v>83</v>
      </c>
      <c r="H36" s="10">
        <f t="shared" si="2"/>
        <v>247</v>
      </c>
      <c r="I36" s="119" t="s">
        <v>15</v>
      </c>
      <c r="J36" s="17" t="str">
        <f t="shared" si="3"/>
        <v>юн</v>
      </c>
      <c r="K36" s="12" t="s">
        <v>75</v>
      </c>
    </row>
    <row r="37" spans="1:11" ht="21" customHeight="1">
      <c r="A37" s="10">
        <v>28</v>
      </c>
      <c r="B37" s="7" t="s">
        <v>264</v>
      </c>
      <c r="C37" s="69" t="s">
        <v>101</v>
      </c>
      <c r="D37" s="70" t="s">
        <v>238</v>
      </c>
      <c r="E37" s="12">
        <v>84</v>
      </c>
      <c r="F37" s="12">
        <v>80</v>
      </c>
      <c r="G37" s="18">
        <v>80</v>
      </c>
      <c r="H37" s="10">
        <f t="shared" si="2"/>
        <v>244</v>
      </c>
      <c r="I37" s="119" t="s">
        <v>13</v>
      </c>
      <c r="J37" s="17" t="str">
        <f t="shared" si="3"/>
        <v>-</v>
      </c>
      <c r="K37" s="12" t="s">
        <v>3</v>
      </c>
    </row>
    <row r="38" spans="1:11" ht="26.25" customHeight="1">
      <c r="A38" s="10">
        <v>29</v>
      </c>
      <c r="B38" s="7" t="s">
        <v>252</v>
      </c>
      <c r="C38" s="69" t="s">
        <v>101</v>
      </c>
      <c r="D38" s="70" t="s">
        <v>251</v>
      </c>
      <c r="E38" s="12">
        <v>73</v>
      </c>
      <c r="F38" s="12">
        <v>85</v>
      </c>
      <c r="G38" s="18">
        <v>84</v>
      </c>
      <c r="H38" s="10">
        <f t="shared" si="2"/>
        <v>242</v>
      </c>
      <c r="I38" s="119" t="s">
        <v>17</v>
      </c>
      <c r="J38" s="17" t="str">
        <f t="shared" si="3"/>
        <v>-</v>
      </c>
      <c r="K38" s="12" t="s">
        <v>3</v>
      </c>
    </row>
    <row r="39" spans="1:11" ht="26.25" customHeight="1">
      <c r="A39" s="10">
        <v>30</v>
      </c>
      <c r="B39" s="7" t="s">
        <v>245</v>
      </c>
      <c r="C39" s="69" t="s">
        <v>221</v>
      </c>
      <c r="D39" s="70" t="s">
        <v>147</v>
      </c>
      <c r="E39" s="12">
        <v>83</v>
      </c>
      <c r="F39" s="12">
        <v>72</v>
      </c>
      <c r="G39" s="18">
        <v>84</v>
      </c>
      <c r="H39" s="10">
        <f t="shared" si="2"/>
        <v>239</v>
      </c>
      <c r="I39" s="119" t="s">
        <v>13</v>
      </c>
      <c r="J39" s="17" t="str">
        <f t="shared" si="3"/>
        <v>-</v>
      </c>
      <c r="K39" s="12" t="s">
        <v>3</v>
      </c>
    </row>
    <row r="40" spans="1:11" ht="26.25" customHeight="1">
      <c r="A40" s="10">
        <v>31</v>
      </c>
      <c r="B40" s="7" t="s">
        <v>259</v>
      </c>
      <c r="C40" s="69" t="s">
        <v>95</v>
      </c>
      <c r="D40" s="70" t="s">
        <v>447</v>
      </c>
      <c r="E40" s="12">
        <v>72</v>
      </c>
      <c r="F40" s="12">
        <v>77</v>
      </c>
      <c r="G40" s="18">
        <v>82</v>
      </c>
      <c r="H40" s="10">
        <f t="shared" si="2"/>
        <v>231</v>
      </c>
      <c r="I40" s="119" t="s">
        <v>13</v>
      </c>
      <c r="J40" s="17" t="str">
        <f t="shared" si="3"/>
        <v>-</v>
      </c>
      <c r="K40" s="12" t="s">
        <v>3</v>
      </c>
    </row>
    <row r="41" spans="1:11" ht="26.25" customHeight="1">
      <c r="A41" s="10">
        <v>32</v>
      </c>
      <c r="B41" s="7" t="s">
        <v>262</v>
      </c>
      <c r="C41" s="69" t="s">
        <v>101</v>
      </c>
      <c r="D41" s="70" t="s">
        <v>238</v>
      </c>
      <c r="E41" s="12">
        <v>77</v>
      </c>
      <c r="F41" s="12">
        <v>85</v>
      </c>
      <c r="G41" s="18">
        <v>65</v>
      </c>
      <c r="H41" s="10">
        <f t="shared" si="2"/>
        <v>227</v>
      </c>
      <c r="I41" s="119" t="s">
        <v>18</v>
      </c>
      <c r="J41" s="17" t="str">
        <f t="shared" si="3"/>
        <v>-</v>
      </c>
      <c r="K41" s="12" t="s">
        <v>3</v>
      </c>
    </row>
    <row r="42" spans="1:11" ht="26.25" customHeight="1">
      <c r="A42" s="10">
        <v>33</v>
      </c>
      <c r="B42" s="7" t="s">
        <v>239</v>
      </c>
      <c r="C42" s="69" t="s">
        <v>101</v>
      </c>
      <c r="D42" s="70" t="s">
        <v>447</v>
      </c>
      <c r="E42" s="12">
        <v>81</v>
      </c>
      <c r="F42" s="12">
        <v>70</v>
      </c>
      <c r="G42" s="18">
        <v>71</v>
      </c>
      <c r="H42" s="10">
        <f t="shared" si="2"/>
        <v>222</v>
      </c>
      <c r="I42" s="119" t="s">
        <v>17</v>
      </c>
      <c r="J42" s="17" t="str">
        <f t="shared" si="3"/>
        <v>-</v>
      </c>
      <c r="K42" s="12" t="s">
        <v>3</v>
      </c>
    </row>
    <row r="43" spans="1:11" ht="26.25" customHeight="1">
      <c r="A43" s="10">
        <v>34</v>
      </c>
      <c r="B43" s="7" t="s">
        <v>242</v>
      </c>
      <c r="C43" s="69" t="s">
        <v>101</v>
      </c>
      <c r="D43" s="70" t="s">
        <v>243</v>
      </c>
      <c r="E43" s="12">
        <v>69</v>
      </c>
      <c r="F43" s="12">
        <v>70</v>
      </c>
      <c r="G43" s="18">
        <v>73</v>
      </c>
      <c r="H43" s="10">
        <f t="shared" si="2"/>
        <v>212</v>
      </c>
      <c r="I43" s="119" t="s">
        <v>17</v>
      </c>
      <c r="J43" s="17" t="str">
        <f t="shared" si="3"/>
        <v>-</v>
      </c>
      <c r="K43" s="12" t="s">
        <v>3</v>
      </c>
    </row>
    <row r="44" spans="1:11" ht="26.25" customHeight="1">
      <c r="A44" s="10">
        <v>35</v>
      </c>
      <c r="B44" s="7" t="s">
        <v>248</v>
      </c>
      <c r="C44" s="69" t="s">
        <v>101</v>
      </c>
      <c r="D44" s="70" t="s">
        <v>249</v>
      </c>
      <c r="E44" s="12">
        <v>73</v>
      </c>
      <c r="F44" s="12">
        <v>58</v>
      </c>
      <c r="G44" s="18">
        <v>67</v>
      </c>
      <c r="H44" s="10">
        <f t="shared" si="2"/>
        <v>198</v>
      </c>
      <c r="I44" s="119" t="s">
        <v>18</v>
      </c>
      <c r="J44" s="17" t="str">
        <f t="shared" si="3"/>
        <v>-</v>
      </c>
      <c r="K44" s="12" t="s">
        <v>75</v>
      </c>
    </row>
    <row r="45" spans="1:11" ht="26.25" customHeight="1">
      <c r="A45" s="10">
        <v>36</v>
      </c>
      <c r="B45" s="7" t="s">
        <v>268</v>
      </c>
      <c r="C45" s="69" t="s">
        <v>68</v>
      </c>
      <c r="D45" s="70" t="s">
        <v>243</v>
      </c>
      <c r="E45" s="12">
        <v>52</v>
      </c>
      <c r="F45" s="12">
        <v>45</v>
      </c>
      <c r="G45" s="18">
        <v>70</v>
      </c>
      <c r="H45" s="10">
        <f t="shared" si="2"/>
        <v>167</v>
      </c>
      <c r="I45" s="119" t="s">
        <v>18</v>
      </c>
      <c r="J45" s="17" t="str">
        <f t="shared" si="3"/>
        <v>-</v>
      </c>
      <c r="K45" s="12" t="s">
        <v>3</v>
      </c>
    </row>
    <row r="46" spans="1:11" ht="26.25" customHeight="1">
      <c r="A46" s="10"/>
      <c r="B46" s="7"/>
      <c r="C46" s="144"/>
      <c r="D46" s="157"/>
      <c r="E46" s="12"/>
      <c r="F46" s="12"/>
      <c r="G46" s="18"/>
      <c r="H46" s="10"/>
      <c r="J46" s="12"/>
      <c r="K46" s="12"/>
    </row>
    <row r="47" spans="1:11" ht="19.5" customHeight="1">
      <c r="A47" s="10"/>
      <c r="B47" s="7"/>
      <c r="C47" s="271" t="s">
        <v>292</v>
      </c>
      <c r="D47" s="271"/>
      <c r="E47" s="271"/>
      <c r="F47" s="271"/>
      <c r="G47" s="271"/>
      <c r="H47" s="10"/>
      <c r="J47" s="12"/>
      <c r="K47" s="12"/>
    </row>
    <row r="48" spans="1:11" ht="17.25" customHeight="1">
      <c r="A48" s="128"/>
      <c r="B48" s="322" t="s">
        <v>151</v>
      </c>
      <c r="C48" s="229" t="s">
        <v>466</v>
      </c>
      <c r="D48" s="133"/>
      <c r="E48" s="227"/>
      <c r="F48" s="227"/>
      <c r="G48" s="134"/>
      <c r="H48" s="323">
        <v>42</v>
      </c>
      <c r="I48" s="142"/>
      <c r="J48" s="12"/>
      <c r="K48" s="12"/>
    </row>
    <row r="49" spans="1:11" ht="15" customHeight="1">
      <c r="A49" s="128"/>
      <c r="B49" s="322"/>
      <c r="C49" s="229" t="s">
        <v>462</v>
      </c>
      <c r="D49" s="133"/>
      <c r="E49" s="227"/>
      <c r="F49" s="227"/>
      <c r="G49" s="134"/>
      <c r="H49" s="323"/>
      <c r="I49" s="142"/>
      <c r="J49" s="12"/>
      <c r="K49" s="12"/>
    </row>
    <row r="50" spans="1:11" ht="15" customHeight="1">
      <c r="A50" s="128"/>
      <c r="B50" s="140" t="s">
        <v>414</v>
      </c>
      <c r="C50" s="229" t="s">
        <v>463</v>
      </c>
      <c r="D50" s="133"/>
      <c r="E50" s="227"/>
      <c r="F50" s="227"/>
      <c r="G50" s="134"/>
      <c r="H50" s="143">
        <v>25</v>
      </c>
      <c r="I50" s="142"/>
      <c r="J50" s="12"/>
      <c r="K50" s="12"/>
    </row>
    <row r="51" spans="1:11" ht="18.75" customHeight="1">
      <c r="A51" s="128"/>
      <c r="B51" s="140" t="s">
        <v>216</v>
      </c>
      <c r="C51" s="229" t="s">
        <v>467</v>
      </c>
      <c r="D51" s="133"/>
      <c r="E51" s="227"/>
      <c r="F51" s="227"/>
      <c r="G51" s="134"/>
      <c r="H51" s="143">
        <v>19</v>
      </c>
      <c r="I51" s="142"/>
      <c r="J51" s="12"/>
      <c r="K51" s="12"/>
    </row>
    <row r="52" spans="1:11" ht="18.75" customHeight="1">
      <c r="A52" s="128"/>
      <c r="B52" s="140" t="s">
        <v>153</v>
      </c>
      <c r="C52" s="229" t="s">
        <v>464</v>
      </c>
      <c r="D52" s="133"/>
      <c r="E52" s="227"/>
      <c r="F52" s="227"/>
      <c r="G52" s="134"/>
      <c r="H52" s="143">
        <v>16</v>
      </c>
      <c r="I52" s="142"/>
      <c r="J52" s="12"/>
      <c r="K52" s="12"/>
    </row>
    <row r="53" spans="1:11" ht="18.75" customHeight="1">
      <c r="A53" s="128"/>
      <c r="B53" s="140" t="s">
        <v>210</v>
      </c>
      <c r="C53" s="229" t="s">
        <v>299</v>
      </c>
      <c r="D53" s="133"/>
      <c r="E53" s="227"/>
      <c r="F53" s="227"/>
      <c r="G53" s="134"/>
      <c r="H53" s="143">
        <v>5</v>
      </c>
      <c r="I53" s="142"/>
      <c r="J53" s="12"/>
      <c r="K53" s="12"/>
    </row>
    <row r="54" spans="1:11" ht="18.75" customHeight="1">
      <c r="A54" s="128"/>
      <c r="B54" s="140" t="s">
        <v>211</v>
      </c>
      <c r="C54" s="229" t="s">
        <v>477</v>
      </c>
      <c r="D54" s="133"/>
      <c r="E54" s="227"/>
      <c r="F54" s="227"/>
      <c r="G54" s="134"/>
      <c r="H54" s="143">
        <v>4</v>
      </c>
      <c r="I54" s="142"/>
      <c r="J54" s="12"/>
      <c r="K54" s="12"/>
    </row>
    <row r="55" spans="1:11" ht="18.75" customHeight="1">
      <c r="A55" s="128"/>
      <c r="B55" s="224" t="s">
        <v>155</v>
      </c>
      <c r="C55" s="229" t="s">
        <v>465</v>
      </c>
      <c r="D55" s="133"/>
      <c r="E55" s="227"/>
      <c r="F55" s="227"/>
      <c r="G55" s="134"/>
      <c r="H55" s="143">
        <v>2</v>
      </c>
      <c r="I55" s="142"/>
      <c r="J55" s="12"/>
      <c r="K55" s="12"/>
    </row>
    <row r="56" spans="1:11" ht="15.75" customHeight="1">
      <c r="A56" s="128"/>
      <c r="E56" s="227"/>
      <c r="F56" s="227"/>
      <c r="G56" s="134"/>
      <c r="H56" s="227"/>
      <c r="I56" s="142"/>
    </row>
    <row r="57" spans="1:11" ht="15.75" customHeight="1">
      <c r="A57" s="128"/>
      <c r="B57" s="140"/>
      <c r="C57" s="146"/>
      <c r="D57" s="146"/>
      <c r="E57" s="146"/>
      <c r="F57" s="146"/>
      <c r="G57" s="146"/>
      <c r="H57" s="146"/>
      <c r="I57" s="142"/>
    </row>
    <row r="58" spans="1:11" ht="15.75">
      <c r="B58" s="121" t="s">
        <v>138</v>
      </c>
      <c r="C58" s="121"/>
      <c r="D58" s="121"/>
      <c r="E58" s="121"/>
      <c r="F58" s="122"/>
      <c r="G58" s="122"/>
      <c r="H58" s="122" t="s">
        <v>139</v>
      </c>
      <c r="I58" s="122"/>
      <c r="J58" s="123"/>
    </row>
    <row r="59" spans="1:11" ht="15.75">
      <c r="B59" s="121"/>
      <c r="C59" s="121"/>
      <c r="D59" s="121"/>
      <c r="E59" s="121"/>
      <c r="F59" s="122"/>
      <c r="G59" s="122"/>
      <c r="H59" s="122"/>
      <c r="I59" s="122"/>
      <c r="J59" s="123"/>
    </row>
    <row r="60" spans="1:11" ht="15.75">
      <c r="B60" s="122"/>
      <c r="C60" s="122"/>
      <c r="D60" s="122"/>
      <c r="E60" s="122"/>
      <c r="F60" s="122"/>
      <c r="G60" s="122"/>
      <c r="H60" s="122"/>
      <c r="I60" s="122"/>
      <c r="J60" s="123"/>
    </row>
    <row r="61" spans="1:11" ht="15.75">
      <c r="B61" s="147" t="s">
        <v>287</v>
      </c>
      <c r="C61" s="125"/>
      <c r="D61" s="125"/>
      <c r="E61" s="125"/>
      <c r="F61" s="125"/>
      <c r="G61" s="126"/>
      <c r="H61" s="127" t="s">
        <v>140</v>
      </c>
      <c r="I61" s="127"/>
      <c r="J61" s="123"/>
    </row>
    <row r="62" spans="1:11" ht="15.75">
      <c r="B62" s="123"/>
      <c r="C62" s="123"/>
      <c r="D62" s="123"/>
      <c r="E62" s="123"/>
      <c r="F62" s="123"/>
      <c r="G62" s="123"/>
      <c r="H62" s="123"/>
      <c r="I62" s="123"/>
      <c r="J62" s="123"/>
    </row>
    <row r="77" spans="2:4" ht="14.25">
      <c r="B77" s="7"/>
      <c r="C77" s="76"/>
      <c r="D77" s="54"/>
    </row>
  </sheetData>
  <sortState ref="B8:K43">
    <sortCondition descending="1" ref="H8:H43"/>
    <sortCondition descending="1" ref="G8:G43"/>
  </sortState>
  <mergeCells count="14">
    <mergeCell ref="B48:B49"/>
    <mergeCell ref="H48:H49"/>
    <mergeCell ref="H5:I7"/>
    <mergeCell ref="J5:J7"/>
    <mergeCell ref="B1:K1"/>
    <mergeCell ref="A2:K2"/>
    <mergeCell ref="A4:B4"/>
    <mergeCell ref="K5:K7"/>
    <mergeCell ref="A5:A7"/>
    <mergeCell ref="B5:B7"/>
    <mergeCell ref="C5:C7"/>
    <mergeCell ref="D5:D7"/>
    <mergeCell ref="E5:G6"/>
    <mergeCell ref="C47:G47"/>
  </mergeCells>
  <pageMargins left="0.27559055118110237" right="0" top="0" bottom="0" header="0.51181102362204722" footer="0.51181102362204722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21"/>
  <sheetViews>
    <sheetView topLeftCell="A25" zoomScale="120" zoomScaleNormal="120" zoomScaleSheetLayoutView="100" workbookViewId="0">
      <selection activeCell="B33" sqref="B33"/>
    </sheetView>
  </sheetViews>
  <sheetFormatPr defaultRowHeight="12.75"/>
  <cols>
    <col min="1" max="1" width="4.28515625" customWidth="1"/>
    <col min="2" max="2" width="23" customWidth="1"/>
    <col min="3" max="3" width="6" customWidth="1"/>
    <col min="4" max="4" width="16.42578125" customWidth="1"/>
    <col min="5" max="7" width="6.42578125" customWidth="1"/>
    <col min="8" max="8" width="7.28515625" customWidth="1"/>
    <col min="9" max="9" width="5.28515625" customWidth="1"/>
    <col min="10" max="10" width="5.7109375" customWidth="1"/>
    <col min="11" max="11" width="5.140625" customWidth="1"/>
    <col min="12" max="12" width="7.7109375" customWidth="1"/>
  </cols>
  <sheetData>
    <row r="1" spans="1:11" ht="30.75" customHeight="1">
      <c r="B1" s="244" t="s">
        <v>225</v>
      </c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3.5" customHeight="1">
      <c r="A2" s="245" t="s">
        <v>451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ht="14.25" customHeight="1">
      <c r="A3" s="28" t="s">
        <v>450</v>
      </c>
    </row>
    <row r="4" spans="1:11" ht="15.95" customHeight="1">
      <c r="A4" s="270">
        <v>44504</v>
      </c>
      <c r="B4" s="270"/>
      <c r="C4" s="15"/>
      <c r="D4" s="15"/>
      <c r="E4" s="15"/>
      <c r="F4" s="15"/>
      <c r="G4" s="15"/>
      <c r="J4" t="s">
        <v>104</v>
      </c>
    </row>
    <row r="5" spans="1:11" ht="15.95" customHeight="1">
      <c r="A5" s="252" t="s">
        <v>6</v>
      </c>
      <c r="B5" s="252" t="s">
        <v>0</v>
      </c>
      <c r="C5" s="249" t="s">
        <v>74</v>
      </c>
      <c r="D5" s="252" t="s">
        <v>4</v>
      </c>
      <c r="E5" s="255" t="s">
        <v>8</v>
      </c>
      <c r="F5" s="256"/>
      <c r="G5" s="256"/>
      <c r="H5" s="261" t="s">
        <v>5</v>
      </c>
      <c r="I5" s="262"/>
      <c r="J5" s="290" t="s">
        <v>98</v>
      </c>
      <c r="K5" s="275" t="s">
        <v>39</v>
      </c>
    </row>
    <row r="6" spans="1:11" ht="15.95" customHeight="1">
      <c r="A6" s="253"/>
      <c r="B6" s="253"/>
      <c r="C6" s="250"/>
      <c r="D6" s="253"/>
      <c r="E6" s="258"/>
      <c r="F6" s="259"/>
      <c r="G6" s="259"/>
      <c r="H6" s="263"/>
      <c r="I6" s="264"/>
      <c r="J6" s="291"/>
      <c r="K6" s="276"/>
    </row>
    <row r="7" spans="1:11" ht="15.95" customHeight="1">
      <c r="A7" s="254"/>
      <c r="B7" s="254"/>
      <c r="C7" s="251"/>
      <c r="D7" s="254"/>
      <c r="E7" s="31" t="s">
        <v>19</v>
      </c>
      <c r="F7" s="31" t="s">
        <v>20</v>
      </c>
      <c r="G7" s="179" t="s">
        <v>219</v>
      </c>
      <c r="H7" s="265"/>
      <c r="I7" s="266"/>
      <c r="J7" s="292"/>
      <c r="K7" s="277"/>
    </row>
    <row r="8" spans="1:11" ht="24.95" customHeight="1">
      <c r="A8" s="150">
        <v>1</v>
      </c>
      <c r="B8" s="7" t="s">
        <v>61</v>
      </c>
      <c r="C8" s="69" t="s">
        <v>80</v>
      </c>
      <c r="D8" s="49" t="s">
        <v>318</v>
      </c>
      <c r="E8" s="228">
        <v>97</v>
      </c>
      <c r="F8" s="228">
        <v>98</v>
      </c>
      <c r="G8" s="228">
        <v>96</v>
      </c>
      <c r="H8" s="33">
        <f t="shared" ref="H8:H32" si="0">E8+F8+G8</f>
        <v>291</v>
      </c>
      <c r="I8" s="119" t="s">
        <v>76</v>
      </c>
      <c r="J8" s="12" t="s">
        <v>1</v>
      </c>
      <c r="K8" s="12">
        <v>23</v>
      </c>
    </row>
    <row r="9" spans="1:11" ht="24.95" customHeight="1">
      <c r="A9" s="150">
        <v>2</v>
      </c>
      <c r="B9" s="7" t="s">
        <v>165</v>
      </c>
      <c r="C9" s="69" t="s">
        <v>166</v>
      </c>
      <c r="D9" s="49" t="s">
        <v>49</v>
      </c>
      <c r="E9" s="228">
        <v>95</v>
      </c>
      <c r="F9" s="228">
        <v>95</v>
      </c>
      <c r="G9" s="228">
        <v>93</v>
      </c>
      <c r="H9" s="33">
        <f t="shared" si="0"/>
        <v>283</v>
      </c>
      <c r="I9" s="119" t="s">
        <v>22</v>
      </c>
      <c r="J9" s="12" t="s">
        <v>2</v>
      </c>
      <c r="K9" s="12">
        <v>19</v>
      </c>
    </row>
    <row r="10" spans="1:11" ht="24.95" customHeight="1">
      <c r="A10" s="150">
        <v>3</v>
      </c>
      <c r="B10" s="7" t="s">
        <v>64</v>
      </c>
      <c r="C10" s="69" t="s">
        <v>166</v>
      </c>
      <c r="D10" s="49" t="s">
        <v>49</v>
      </c>
      <c r="E10" s="68">
        <v>93</v>
      </c>
      <c r="F10" s="68">
        <v>97</v>
      </c>
      <c r="G10" s="68">
        <v>93</v>
      </c>
      <c r="H10" s="33">
        <f t="shared" si="0"/>
        <v>283</v>
      </c>
      <c r="I10" s="119" t="s">
        <v>9</v>
      </c>
      <c r="J10" s="12" t="s">
        <v>2</v>
      </c>
      <c r="K10" s="12">
        <v>16</v>
      </c>
    </row>
    <row r="11" spans="1:11" ht="24.95" customHeight="1">
      <c r="A11" s="230">
        <v>4</v>
      </c>
      <c r="B11" s="7" t="s">
        <v>58</v>
      </c>
      <c r="C11" s="69" t="s">
        <v>177</v>
      </c>
      <c r="D11" s="49" t="s">
        <v>36</v>
      </c>
      <c r="E11" s="68">
        <v>95</v>
      </c>
      <c r="F11" s="68">
        <v>95</v>
      </c>
      <c r="G11" s="68">
        <v>92</v>
      </c>
      <c r="H11" s="33">
        <f t="shared" si="0"/>
        <v>282</v>
      </c>
      <c r="I11" s="119" t="s">
        <v>23</v>
      </c>
      <c r="J11" s="12" t="s">
        <v>2</v>
      </c>
      <c r="K11" s="12">
        <v>13</v>
      </c>
    </row>
    <row r="12" spans="1:11" ht="24.95" customHeight="1">
      <c r="A12" s="230">
        <v>5</v>
      </c>
      <c r="B12" s="7" t="s">
        <v>176</v>
      </c>
      <c r="C12" s="69" t="s">
        <v>177</v>
      </c>
      <c r="D12" s="49" t="s">
        <v>36</v>
      </c>
      <c r="E12" s="68">
        <v>93</v>
      </c>
      <c r="F12" s="68">
        <v>96</v>
      </c>
      <c r="G12" s="68">
        <v>93</v>
      </c>
      <c r="H12" s="33">
        <f t="shared" si="0"/>
        <v>282</v>
      </c>
      <c r="I12" s="119" t="s">
        <v>12</v>
      </c>
      <c r="J12" s="12" t="s">
        <v>2</v>
      </c>
      <c r="K12" s="12">
        <v>11</v>
      </c>
    </row>
    <row r="13" spans="1:11" ht="28.5" customHeight="1">
      <c r="A13" s="230">
        <v>6</v>
      </c>
      <c r="B13" s="7" t="s">
        <v>60</v>
      </c>
      <c r="C13" s="69" t="s">
        <v>80</v>
      </c>
      <c r="D13" s="49" t="s">
        <v>261</v>
      </c>
      <c r="E13" s="12">
        <v>95</v>
      </c>
      <c r="F13" s="12">
        <v>94</v>
      </c>
      <c r="G13" s="18">
        <v>92</v>
      </c>
      <c r="H13" s="33">
        <f t="shared" si="0"/>
        <v>281</v>
      </c>
      <c r="I13" s="119" t="s">
        <v>14</v>
      </c>
      <c r="J13" s="12" t="s">
        <v>2</v>
      </c>
      <c r="K13" s="12">
        <v>9</v>
      </c>
    </row>
    <row r="14" spans="1:11" ht="28.5" customHeight="1">
      <c r="A14" s="230">
        <v>7</v>
      </c>
      <c r="B14" s="7" t="s">
        <v>35</v>
      </c>
      <c r="C14" s="69" t="s">
        <v>166</v>
      </c>
      <c r="D14" s="49" t="s">
        <v>47</v>
      </c>
      <c r="E14" s="68">
        <v>94</v>
      </c>
      <c r="F14" s="68">
        <v>96</v>
      </c>
      <c r="G14" s="68">
        <v>91</v>
      </c>
      <c r="H14" s="33">
        <f t="shared" si="0"/>
        <v>281</v>
      </c>
      <c r="I14" s="119" t="s">
        <v>14</v>
      </c>
      <c r="J14" s="12" t="s">
        <v>2</v>
      </c>
      <c r="K14" s="12">
        <v>7</v>
      </c>
    </row>
    <row r="15" spans="1:11" ht="33" customHeight="1">
      <c r="A15" s="230">
        <v>8</v>
      </c>
      <c r="B15" s="7" t="s">
        <v>66</v>
      </c>
      <c r="C15" s="69" t="s">
        <v>166</v>
      </c>
      <c r="D15" s="49" t="s">
        <v>261</v>
      </c>
      <c r="E15" s="68">
        <v>95</v>
      </c>
      <c r="F15" s="68">
        <v>98</v>
      </c>
      <c r="G15" s="68">
        <v>88</v>
      </c>
      <c r="H15" s="33">
        <f t="shared" si="0"/>
        <v>281</v>
      </c>
      <c r="I15" s="119" t="s">
        <v>14</v>
      </c>
      <c r="J15" s="12" t="s">
        <v>2</v>
      </c>
      <c r="K15" s="12" t="s">
        <v>392</v>
      </c>
    </row>
    <row r="16" spans="1:11" ht="33" customHeight="1">
      <c r="A16" s="230">
        <v>9</v>
      </c>
      <c r="B16" s="7" t="s">
        <v>56</v>
      </c>
      <c r="C16" s="69" t="s">
        <v>80</v>
      </c>
      <c r="D16" s="49" t="s">
        <v>489</v>
      </c>
      <c r="E16" s="68">
        <v>93</v>
      </c>
      <c r="F16" s="68">
        <v>96</v>
      </c>
      <c r="G16" s="68">
        <v>91</v>
      </c>
      <c r="H16" s="33">
        <f t="shared" si="0"/>
        <v>280</v>
      </c>
      <c r="I16" s="119" t="s">
        <v>14</v>
      </c>
      <c r="J16" s="12" t="s">
        <v>2</v>
      </c>
      <c r="K16" s="12">
        <v>5</v>
      </c>
    </row>
    <row r="17" spans="1:11" ht="26.25" customHeight="1">
      <c r="A17" s="230">
        <v>10</v>
      </c>
      <c r="B17" s="7" t="s">
        <v>43</v>
      </c>
      <c r="C17" s="69" t="s">
        <v>166</v>
      </c>
      <c r="D17" s="49" t="s">
        <v>261</v>
      </c>
      <c r="E17" s="21">
        <v>92</v>
      </c>
      <c r="F17" s="21">
        <v>98</v>
      </c>
      <c r="G17" s="21">
        <v>90</v>
      </c>
      <c r="H17" s="33">
        <f t="shared" si="0"/>
        <v>280</v>
      </c>
      <c r="I17" s="119" t="s">
        <v>12</v>
      </c>
      <c r="J17" s="12" t="s">
        <v>2</v>
      </c>
      <c r="K17" s="12" t="s">
        <v>392</v>
      </c>
    </row>
    <row r="18" spans="1:11" ht="31.5" customHeight="1">
      <c r="A18" s="230">
        <v>11</v>
      </c>
      <c r="B18" s="7" t="s">
        <v>173</v>
      </c>
      <c r="C18" s="69" t="s">
        <v>44</v>
      </c>
      <c r="D18" s="49" t="s">
        <v>261</v>
      </c>
      <c r="E18" s="68">
        <v>94</v>
      </c>
      <c r="F18" s="68">
        <v>98</v>
      </c>
      <c r="G18" s="68">
        <v>88</v>
      </c>
      <c r="H18" s="33">
        <f t="shared" si="0"/>
        <v>280</v>
      </c>
      <c r="I18" s="119" t="s">
        <v>11</v>
      </c>
      <c r="J18" s="12" t="s">
        <v>2</v>
      </c>
      <c r="K18" s="12">
        <v>4</v>
      </c>
    </row>
    <row r="19" spans="1:11" ht="31.5" customHeight="1">
      <c r="A19" s="230">
        <v>12</v>
      </c>
      <c r="B19" s="7" t="s">
        <v>54</v>
      </c>
      <c r="C19" s="69" t="s">
        <v>166</v>
      </c>
      <c r="D19" s="49" t="s">
        <v>310</v>
      </c>
      <c r="E19" s="68">
        <v>98</v>
      </c>
      <c r="F19" s="68">
        <v>93</v>
      </c>
      <c r="G19" s="68">
        <v>88</v>
      </c>
      <c r="H19" s="33">
        <f t="shared" si="0"/>
        <v>279</v>
      </c>
      <c r="I19" s="119" t="s">
        <v>9</v>
      </c>
      <c r="J19" s="12">
        <v>1</v>
      </c>
      <c r="K19" s="12">
        <v>3</v>
      </c>
    </row>
    <row r="20" spans="1:11" ht="24.95" customHeight="1">
      <c r="A20" s="230">
        <v>13</v>
      </c>
      <c r="B20" s="7" t="s">
        <v>168</v>
      </c>
      <c r="C20" s="69" t="s">
        <v>177</v>
      </c>
      <c r="D20" s="49" t="s">
        <v>47</v>
      </c>
      <c r="E20" s="21">
        <v>95</v>
      </c>
      <c r="F20" s="21">
        <v>94</v>
      </c>
      <c r="G20" s="21">
        <v>90</v>
      </c>
      <c r="H20" s="33">
        <f t="shared" si="0"/>
        <v>279</v>
      </c>
      <c r="I20" s="119" t="s">
        <v>15</v>
      </c>
      <c r="J20" s="12">
        <v>1</v>
      </c>
      <c r="K20" s="12">
        <v>2</v>
      </c>
    </row>
    <row r="21" spans="1:11" ht="24.95" customHeight="1">
      <c r="A21" s="230">
        <v>14</v>
      </c>
      <c r="B21" s="7" t="s">
        <v>171</v>
      </c>
      <c r="C21" s="69" t="s">
        <v>166</v>
      </c>
      <c r="D21" s="49" t="s">
        <v>47</v>
      </c>
      <c r="E21" s="68">
        <v>90</v>
      </c>
      <c r="F21" s="68">
        <v>94</v>
      </c>
      <c r="G21" s="68">
        <v>93</v>
      </c>
      <c r="H21" s="33">
        <f t="shared" si="0"/>
        <v>277</v>
      </c>
      <c r="I21" s="119" t="s">
        <v>14</v>
      </c>
      <c r="J21" s="12">
        <v>1</v>
      </c>
      <c r="K21" s="12">
        <v>1</v>
      </c>
    </row>
    <row r="22" spans="1:11" ht="24.95" customHeight="1">
      <c r="A22" s="230">
        <v>15</v>
      </c>
      <c r="B22" s="7" t="s">
        <v>174</v>
      </c>
      <c r="C22" s="69" t="s">
        <v>177</v>
      </c>
      <c r="D22" s="49" t="s">
        <v>334</v>
      </c>
      <c r="E22" s="68">
        <v>92</v>
      </c>
      <c r="F22" s="68">
        <v>96</v>
      </c>
      <c r="G22" s="68">
        <v>88</v>
      </c>
      <c r="H22" s="33">
        <f t="shared" si="0"/>
        <v>276</v>
      </c>
      <c r="I22" s="119" t="s">
        <v>12</v>
      </c>
      <c r="J22" s="12">
        <v>1</v>
      </c>
      <c r="K22" s="12" t="s">
        <v>3</v>
      </c>
    </row>
    <row r="23" spans="1:11" ht="24.95" customHeight="1">
      <c r="A23" s="230">
        <v>16</v>
      </c>
      <c r="B23" s="7" t="s">
        <v>135</v>
      </c>
      <c r="C23" s="69" t="s">
        <v>177</v>
      </c>
      <c r="D23" s="49" t="s">
        <v>53</v>
      </c>
      <c r="E23" s="68">
        <v>88</v>
      </c>
      <c r="F23" s="68">
        <v>97</v>
      </c>
      <c r="G23" s="68">
        <v>91</v>
      </c>
      <c r="H23" s="33">
        <f t="shared" si="0"/>
        <v>276</v>
      </c>
      <c r="I23" s="119" t="s">
        <v>11</v>
      </c>
      <c r="J23" s="12">
        <v>1</v>
      </c>
      <c r="K23" s="12" t="s">
        <v>3</v>
      </c>
    </row>
    <row r="24" spans="1:11" ht="24.95" customHeight="1">
      <c r="A24" s="230">
        <v>17</v>
      </c>
      <c r="B24" s="7" t="s">
        <v>62</v>
      </c>
      <c r="C24" s="69" t="s">
        <v>80</v>
      </c>
      <c r="D24" s="49" t="s">
        <v>49</v>
      </c>
      <c r="E24" s="21">
        <v>89</v>
      </c>
      <c r="F24" s="21">
        <v>96</v>
      </c>
      <c r="G24" s="21">
        <v>91</v>
      </c>
      <c r="H24" s="33">
        <f t="shared" si="0"/>
        <v>276</v>
      </c>
      <c r="I24" s="119" t="s">
        <v>11</v>
      </c>
      <c r="J24" s="12">
        <v>1</v>
      </c>
      <c r="K24" s="12" t="s">
        <v>3</v>
      </c>
    </row>
    <row r="25" spans="1:11" ht="24.95" customHeight="1">
      <c r="A25" s="230">
        <v>18</v>
      </c>
      <c r="B25" s="7" t="s">
        <v>48</v>
      </c>
      <c r="C25" s="69" t="s">
        <v>80</v>
      </c>
      <c r="D25" s="49" t="s">
        <v>310</v>
      </c>
      <c r="E25" s="228">
        <v>91</v>
      </c>
      <c r="F25" s="228">
        <v>96</v>
      </c>
      <c r="G25" s="228">
        <v>87</v>
      </c>
      <c r="H25" s="33">
        <f t="shared" si="0"/>
        <v>274</v>
      </c>
      <c r="I25" s="119" t="s">
        <v>14</v>
      </c>
      <c r="J25" s="12">
        <v>1</v>
      </c>
      <c r="K25" s="12" t="s">
        <v>3</v>
      </c>
    </row>
    <row r="26" spans="1:11" ht="24.95" customHeight="1">
      <c r="A26" s="230">
        <v>19</v>
      </c>
      <c r="B26" s="7" t="s">
        <v>333</v>
      </c>
      <c r="C26" s="69" t="s">
        <v>177</v>
      </c>
      <c r="D26" s="49" t="s">
        <v>57</v>
      </c>
      <c r="E26" s="68">
        <v>89</v>
      </c>
      <c r="F26" s="68">
        <v>94</v>
      </c>
      <c r="G26" s="68">
        <v>91</v>
      </c>
      <c r="H26" s="33">
        <f t="shared" si="0"/>
        <v>274</v>
      </c>
      <c r="I26" s="119" t="s">
        <v>9</v>
      </c>
      <c r="J26" s="12">
        <v>1</v>
      </c>
      <c r="K26" s="12" t="s">
        <v>392</v>
      </c>
    </row>
    <row r="27" spans="1:11" ht="24.95" customHeight="1">
      <c r="A27" s="230">
        <v>20</v>
      </c>
      <c r="B27" s="7" t="s">
        <v>50</v>
      </c>
      <c r="C27" s="69" t="s">
        <v>80</v>
      </c>
      <c r="D27" s="49" t="s">
        <v>310</v>
      </c>
      <c r="E27" s="12">
        <v>94</v>
      </c>
      <c r="F27" s="12">
        <v>94</v>
      </c>
      <c r="G27" s="18">
        <v>86</v>
      </c>
      <c r="H27" s="33">
        <f t="shared" si="0"/>
        <v>274</v>
      </c>
      <c r="I27" s="119" t="s">
        <v>9</v>
      </c>
      <c r="J27" s="12">
        <v>1</v>
      </c>
      <c r="K27" s="12" t="s">
        <v>3</v>
      </c>
    </row>
    <row r="28" spans="1:11" ht="24.95" customHeight="1">
      <c r="A28" s="230">
        <v>21</v>
      </c>
      <c r="B28" s="7" t="s">
        <v>202</v>
      </c>
      <c r="C28" s="69" t="s">
        <v>307</v>
      </c>
      <c r="D28" s="49" t="s">
        <v>36</v>
      </c>
      <c r="E28" s="12">
        <v>89</v>
      </c>
      <c r="F28" s="12">
        <v>94</v>
      </c>
      <c r="G28" s="18">
        <v>90</v>
      </c>
      <c r="H28" s="33">
        <f t="shared" si="0"/>
        <v>273</v>
      </c>
      <c r="I28" s="119" t="s">
        <v>15</v>
      </c>
      <c r="J28" s="12">
        <v>1</v>
      </c>
      <c r="K28" s="12" t="s">
        <v>392</v>
      </c>
    </row>
    <row r="29" spans="1:11" ht="24.95" customHeight="1">
      <c r="A29" s="230">
        <v>22</v>
      </c>
      <c r="B29" s="7" t="s">
        <v>325</v>
      </c>
      <c r="C29" s="69" t="s">
        <v>101</v>
      </c>
      <c r="D29" s="49" t="s">
        <v>314</v>
      </c>
      <c r="E29" s="21">
        <v>91</v>
      </c>
      <c r="F29" s="21">
        <v>94</v>
      </c>
      <c r="G29" s="21">
        <v>86</v>
      </c>
      <c r="H29" s="33">
        <f t="shared" si="0"/>
        <v>271</v>
      </c>
      <c r="I29" s="119" t="s">
        <v>9</v>
      </c>
      <c r="J29" s="12">
        <v>1</v>
      </c>
      <c r="K29" s="12" t="s">
        <v>392</v>
      </c>
    </row>
    <row r="30" spans="1:11" ht="24.95" customHeight="1">
      <c r="A30" s="230">
        <v>23</v>
      </c>
      <c r="B30" s="7" t="s">
        <v>321</v>
      </c>
      <c r="C30" s="69" t="s">
        <v>166</v>
      </c>
      <c r="D30" s="49" t="s">
        <v>36</v>
      </c>
      <c r="E30" s="21">
        <v>88</v>
      </c>
      <c r="F30" s="21">
        <v>96</v>
      </c>
      <c r="G30" s="21">
        <v>86</v>
      </c>
      <c r="H30" s="33">
        <f t="shared" si="0"/>
        <v>270</v>
      </c>
      <c r="I30" s="119" t="s">
        <v>11</v>
      </c>
      <c r="J30" s="12">
        <v>1</v>
      </c>
      <c r="K30" s="12" t="s">
        <v>3</v>
      </c>
    </row>
    <row r="31" spans="1:11" ht="23.25" customHeight="1">
      <c r="A31" s="230">
        <v>24</v>
      </c>
      <c r="B31" s="7" t="s">
        <v>324</v>
      </c>
      <c r="C31" s="69" t="s">
        <v>80</v>
      </c>
      <c r="D31" s="49" t="s">
        <v>167</v>
      </c>
      <c r="E31" s="228">
        <v>88</v>
      </c>
      <c r="F31" s="228">
        <v>94</v>
      </c>
      <c r="G31" s="228">
        <v>87</v>
      </c>
      <c r="H31" s="33">
        <f t="shared" si="0"/>
        <v>269</v>
      </c>
      <c r="I31" s="119" t="s">
        <v>16</v>
      </c>
      <c r="J31" s="12">
        <v>1</v>
      </c>
      <c r="K31" s="12" t="s">
        <v>3</v>
      </c>
    </row>
    <row r="32" spans="1:11" ht="30.75" customHeight="1">
      <c r="A32" s="230">
        <v>25</v>
      </c>
      <c r="B32" s="7" t="s">
        <v>313</v>
      </c>
      <c r="C32" s="69" t="s">
        <v>519</v>
      </c>
      <c r="D32" s="49" t="s">
        <v>314</v>
      </c>
      <c r="E32" s="12">
        <v>91</v>
      </c>
      <c r="F32" s="12">
        <v>95</v>
      </c>
      <c r="G32" s="12">
        <v>81</v>
      </c>
      <c r="H32" s="33">
        <f t="shared" si="0"/>
        <v>267</v>
      </c>
      <c r="I32" s="119" t="s">
        <v>11</v>
      </c>
      <c r="J32" s="12">
        <v>1</v>
      </c>
      <c r="K32" s="12" t="s">
        <v>392</v>
      </c>
    </row>
    <row r="33" spans="1:11" ht="30.75" customHeight="1">
      <c r="A33" s="230"/>
      <c r="B33" s="7"/>
      <c r="C33" s="69"/>
      <c r="D33" s="49"/>
      <c r="E33" s="12"/>
      <c r="F33" s="12"/>
      <c r="G33" s="12"/>
      <c r="H33" s="33"/>
      <c r="I33" s="119"/>
      <c r="J33" s="12"/>
      <c r="K33" s="12"/>
    </row>
    <row r="34" spans="1:11" ht="30.75" customHeight="1">
      <c r="A34" s="230"/>
      <c r="B34" s="7"/>
      <c r="C34" s="69"/>
      <c r="D34" s="49"/>
      <c r="E34" s="12"/>
      <c r="F34" s="12"/>
      <c r="G34" s="12"/>
      <c r="H34" s="120" t="s">
        <v>487</v>
      </c>
      <c r="I34" s="119"/>
      <c r="J34" s="12"/>
      <c r="K34" s="12"/>
    </row>
    <row r="35" spans="1:11" ht="30.75" customHeight="1">
      <c r="A35" s="230">
        <v>26</v>
      </c>
      <c r="B35" s="7" t="s">
        <v>319</v>
      </c>
      <c r="C35" s="69" t="s">
        <v>166</v>
      </c>
      <c r="D35" s="49" t="s">
        <v>47</v>
      </c>
      <c r="E35" s="12">
        <v>82</v>
      </c>
      <c r="F35" s="12">
        <v>96</v>
      </c>
      <c r="G35" s="18">
        <v>87</v>
      </c>
      <c r="H35" s="33">
        <f t="shared" ref="H35:H47" si="1">E35+F35+G35</f>
        <v>265</v>
      </c>
      <c r="I35" s="119" t="s">
        <v>11</v>
      </c>
      <c r="J35" s="12">
        <v>1</v>
      </c>
      <c r="K35" s="12" t="s">
        <v>392</v>
      </c>
    </row>
    <row r="36" spans="1:11" ht="30" customHeight="1">
      <c r="A36" s="230">
        <v>27</v>
      </c>
      <c r="B36" s="7" t="s">
        <v>311</v>
      </c>
      <c r="C36" s="69" t="s">
        <v>95</v>
      </c>
      <c r="D36" s="49" t="s">
        <v>312</v>
      </c>
      <c r="E36" s="228">
        <v>88</v>
      </c>
      <c r="F36" s="228">
        <v>92</v>
      </c>
      <c r="G36" s="228">
        <v>85</v>
      </c>
      <c r="H36" s="33">
        <f t="shared" si="1"/>
        <v>265</v>
      </c>
      <c r="I36" s="119" t="s">
        <v>15</v>
      </c>
      <c r="J36" s="12">
        <v>1</v>
      </c>
      <c r="K36" s="12" t="s">
        <v>3</v>
      </c>
    </row>
    <row r="37" spans="1:11" ht="24.95" customHeight="1">
      <c r="A37" s="230">
        <v>28</v>
      </c>
      <c r="B37" s="7" t="s">
        <v>97</v>
      </c>
      <c r="C37" s="69" t="s">
        <v>166</v>
      </c>
      <c r="D37" s="49" t="s">
        <v>310</v>
      </c>
      <c r="E37" s="68">
        <v>88</v>
      </c>
      <c r="F37" s="68">
        <v>98</v>
      </c>
      <c r="G37" s="68">
        <v>78</v>
      </c>
      <c r="H37" s="33">
        <f t="shared" si="1"/>
        <v>264</v>
      </c>
      <c r="I37" s="119" t="s">
        <v>12</v>
      </c>
      <c r="J37" s="12">
        <v>2</v>
      </c>
      <c r="K37" s="12" t="s">
        <v>3</v>
      </c>
    </row>
    <row r="38" spans="1:11" ht="24.95" customHeight="1">
      <c r="A38" s="230">
        <v>29</v>
      </c>
      <c r="B38" s="7" t="s">
        <v>309</v>
      </c>
      <c r="C38" s="69" t="s">
        <v>51</v>
      </c>
      <c r="D38" s="49" t="s">
        <v>310</v>
      </c>
      <c r="E38" s="228">
        <v>89</v>
      </c>
      <c r="F38" s="228">
        <v>94</v>
      </c>
      <c r="G38" s="228">
        <v>80</v>
      </c>
      <c r="H38" s="33">
        <f t="shared" si="1"/>
        <v>263</v>
      </c>
      <c r="I38" s="119" t="s">
        <v>16</v>
      </c>
      <c r="J38" s="12">
        <v>2</v>
      </c>
      <c r="K38" s="12" t="s">
        <v>3</v>
      </c>
    </row>
    <row r="39" spans="1:11" ht="24.95" customHeight="1">
      <c r="A39" s="230">
        <v>30</v>
      </c>
      <c r="B39" s="7" t="s">
        <v>134</v>
      </c>
      <c r="C39" s="69" t="s">
        <v>166</v>
      </c>
      <c r="D39" s="49" t="s">
        <v>53</v>
      </c>
      <c r="E39" s="68">
        <v>87</v>
      </c>
      <c r="F39" s="68">
        <v>96</v>
      </c>
      <c r="G39" s="68">
        <v>79</v>
      </c>
      <c r="H39" s="33">
        <f t="shared" si="1"/>
        <v>262</v>
      </c>
      <c r="I39" s="119" t="s">
        <v>16</v>
      </c>
      <c r="J39" s="12">
        <v>2</v>
      </c>
      <c r="K39" s="12" t="s">
        <v>3</v>
      </c>
    </row>
    <row r="40" spans="1:11" ht="24.95" customHeight="1">
      <c r="A40" s="230">
        <v>31</v>
      </c>
      <c r="B40" s="7" t="s">
        <v>170</v>
      </c>
      <c r="C40" s="69" t="s">
        <v>177</v>
      </c>
      <c r="D40" s="49" t="s">
        <v>310</v>
      </c>
      <c r="E40" s="228">
        <v>87</v>
      </c>
      <c r="F40" s="228">
        <v>92</v>
      </c>
      <c r="G40" s="228">
        <v>82</v>
      </c>
      <c r="H40" s="33">
        <f t="shared" si="1"/>
        <v>261</v>
      </c>
      <c r="I40" s="119" t="s">
        <v>11</v>
      </c>
      <c r="J40" s="12">
        <v>2</v>
      </c>
      <c r="K40" s="12" t="s">
        <v>3</v>
      </c>
    </row>
    <row r="41" spans="1:11" ht="24.95" customHeight="1">
      <c r="A41" s="230">
        <v>32</v>
      </c>
      <c r="B41" s="7" t="s">
        <v>308</v>
      </c>
      <c r="C41" s="69" t="s">
        <v>177</v>
      </c>
      <c r="D41" s="49" t="s">
        <v>57</v>
      </c>
      <c r="E41" s="68">
        <v>81</v>
      </c>
      <c r="F41" s="68">
        <v>96</v>
      </c>
      <c r="G41" s="68">
        <v>83</v>
      </c>
      <c r="H41" s="33">
        <f t="shared" si="1"/>
        <v>260</v>
      </c>
      <c r="I41" s="119" t="s">
        <v>12</v>
      </c>
      <c r="J41" s="12">
        <v>2</v>
      </c>
      <c r="K41" s="12" t="s">
        <v>392</v>
      </c>
    </row>
    <row r="42" spans="1:11" ht="24.95" customHeight="1">
      <c r="A42" s="230">
        <v>33</v>
      </c>
      <c r="B42" s="7" t="s">
        <v>330</v>
      </c>
      <c r="C42" s="69" t="s">
        <v>95</v>
      </c>
      <c r="D42" s="49" t="s">
        <v>331</v>
      </c>
      <c r="E42" s="68">
        <v>89</v>
      </c>
      <c r="F42" s="68">
        <v>90</v>
      </c>
      <c r="G42" s="68">
        <v>78</v>
      </c>
      <c r="H42" s="33">
        <f t="shared" si="1"/>
        <v>257</v>
      </c>
      <c r="I42" s="119" t="s">
        <v>9</v>
      </c>
      <c r="J42" s="12">
        <v>2</v>
      </c>
      <c r="K42" s="12" t="s">
        <v>3</v>
      </c>
    </row>
    <row r="43" spans="1:11" ht="24.95" customHeight="1">
      <c r="A43" s="230">
        <v>34</v>
      </c>
      <c r="B43" s="7" t="s">
        <v>327</v>
      </c>
      <c r="C43" s="69" t="s">
        <v>328</v>
      </c>
      <c r="D43" s="49" t="s">
        <v>251</v>
      </c>
      <c r="E43" s="68">
        <v>89</v>
      </c>
      <c r="F43" s="68">
        <v>93</v>
      </c>
      <c r="G43" s="68">
        <v>70</v>
      </c>
      <c r="H43" s="33">
        <f t="shared" si="1"/>
        <v>252</v>
      </c>
      <c r="I43" s="119" t="s">
        <v>15</v>
      </c>
      <c r="J43" s="12">
        <v>3</v>
      </c>
      <c r="K43" s="12" t="s">
        <v>3</v>
      </c>
    </row>
    <row r="44" spans="1:11" ht="24.95" customHeight="1">
      <c r="A44" s="230">
        <v>35</v>
      </c>
      <c r="B44" s="7" t="s">
        <v>335</v>
      </c>
      <c r="C44" s="69" t="s">
        <v>95</v>
      </c>
      <c r="D44" s="49" t="s">
        <v>336</v>
      </c>
      <c r="E44" s="68">
        <v>78</v>
      </c>
      <c r="F44" s="68">
        <v>93</v>
      </c>
      <c r="G44" s="68">
        <v>72</v>
      </c>
      <c r="H44" s="33">
        <f t="shared" si="1"/>
        <v>243</v>
      </c>
      <c r="I44" s="119" t="s">
        <v>16</v>
      </c>
      <c r="J44" s="12" t="s">
        <v>179</v>
      </c>
      <c r="K44" s="12" t="s">
        <v>392</v>
      </c>
    </row>
    <row r="45" spans="1:11" ht="24.95" customHeight="1">
      <c r="A45" s="230">
        <v>36</v>
      </c>
      <c r="B45" s="7" t="s">
        <v>163</v>
      </c>
      <c r="C45" s="69" t="s">
        <v>164</v>
      </c>
      <c r="D45" s="49" t="s">
        <v>57</v>
      </c>
      <c r="E45" s="12">
        <v>81</v>
      </c>
      <c r="F45" s="12">
        <v>93</v>
      </c>
      <c r="G45" s="12">
        <v>68</v>
      </c>
      <c r="H45" s="33">
        <f t="shared" si="1"/>
        <v>242</v>
      </c>
      <c r="I45" s="119" t="s">
        <v>16</v>
      </c>
      <c r="J45" s="12" t="s">
        <v>179</v>
      </c>
      <c r="K45" s="12" t="s">
        <v>392</v>
      </c>
    </row>
    <row r="46" spans="1:11" ht="24.95" customHeight="1">
      <c r="A46" s="230">
        <v>37</v>
      </c>
      <c r="B46" s="7" t="s">
        <v>317</v>
      </c>
      <c r="C46" s="69" t="s">
        <v>95</v>
      </c>
      <c r="D46" s="49" t="s">
        <v>172</v>
      </c>
      <c r="E46" s="228">
        <v>71</v>
      </c>
      <c r="F46" s="228">
        <v>94</v>
      </c>
      <c r="G46" s="228">
        <v>76</v>
      </c>
      <c r="H46" s="33">
        <f t="shared" si="1"/>
        <v>241</v>
      </c>
      <c r="I46" s="119" t="s">
        <v>16</v>
      </c>
      <c r="J46" s="12" t="s">
        <v>179</v>
      </c>
      <c r="K46" s="12" t="s">
        <v>3</v>
      </c>
    </row>
    <row r="47" spans="1:11" ht="24.95" customHeight="1">
      <c r="A47" s="230">
        <v>38</v>
      </c>
      <c r="B47" s="7" t="s">
        <v>320</v>
      </c>
      <c r="C47" s="69" t="s">
        <v>169</v>
      </c>
      <c r="D47" s="49" t="s">
        <v>310</v>
      </c>
      <c r="E47" s="228">
        <v>85</v>
      </c>
      <c r="F47" s="228">
        <v>89</v>
      </c>
      <c r="G47" s="228">
        <v>65</v>
      </c>
      <c r="H47" s="33">
        <f t="shared" si="1"/>
        <v>239</v>
      </c>
      <c r="I47" s="119" t="s">
        <v>18</v>
      </c>
      <c r="J47" s="12" t="s">
        <v>3</v>
      </c>
      <c r="K47" s="12" t="s">
        <v>3</v>
      </c>
    </row>
    <row r="48" spans="1:11" ht="24.95" customHeight="1">
      <c r="A48" s="230"/>
      <c r="B48" s="7"/>
      <c r="C48" s="69"/>
      <c r="D48" s="49"/>
      <c r="E48" s="12"/>
      <c r="F48" s="12"/>
      <c r="G48" s="18"/>
      <c r="H48" s="33"/>
      <c r="I48" s="119"/>
      <c r="J48" s="12"/>
      <c r="K48" s="10"/>
    </row>
    <row r="49" spans="1:15" ht="24.95" customHeight="1">
      <c r="A49" s="10"/>
      <c r="B49" s="7"/>
      <c r="C49" s="271" t="s">
        <v>292</v>
      </c>
      <c r="D49" s="271"/>
      <c r="E49" s="271"/>
      <c r="F49" s="271"/>
      <c r="G49" s="271"/>
      <c r="H49" s="10"/>
      <c r="I49" s="26"/>
      <c r="J49" s="12"/>
      <c r="K49" s="10"/>
    </row>
    <row r="50" spans="1:15" ht="23.25" customHeight="1">
      <c r="A50" s="128"/>
      <c r="B50" s="140" t="s">
        <v>216</v>
      </c>
      <c r="C50" s="273" t="s">
        <v>488</v>
      </c>
      <c r="D50" s="273"/>
      <c r="E50" s="273"/>
      <c r="F50" s="273"/>
      <c r="G50" s="273"/>
      <c r="H50" s="273"/>
      <c r="J50" s="142" t="s">
        <v>478</v>
      </c>
      <c r="K50" s="10"/>
    </row>
    <row r="51" spans="1:15" ht="15" customHeight="1">
      <c r="A51" s="128"/>
      <c r="B51" s="140" t="s">
        <v>210</v>
      </c>
      <c r="C51" s="229" t="s">
        <v>480</v>
      </c>
      <c r="E51" s="227"/>
      <c r="F51" s="220"/>
      <c r="G51" s="220"/>
      <c r="H51" s="220"/>
      <c r="J51" s="217">
        <v>24</v>
      </c>
      <c r="K51" s="10"/>
    </row>
    <row r="52" spans="1:15" ht="18.75" customHeight="1">
      <c r="A52" s="128"/>
      <c r="B52" s="140" t="s">
        <v>423</v>
      </c>
      <c r="C52" s="229" t="s">
        <v>481</v>
      </c>
      <c r="E52" s="220"/>
      <c r="F52" s="220"/>
      <c r="G52" s="220"/>
      <c r="H52" s="220"/>
      <c r="J52" s="217">
        <v>23</v>
      </c>
      <c r="K52" s="10"/>
      <c r="L52" s="324"/>
      <c r="M52" s="324"/>
      <c r="N52" s="324"/>
      <c r="O52" s="324"/>
    </row>
    <row r="53" spans="1:15" ht="18.75" customHeight="1">
      <c r="A53" s="128"/>
      <c r="B53" s="140" t="s">
        <v>217</v>
      </c>
      <c r="C53" s="218" t="s">
        <v>482</v>
      </c>
      <c r="E53" s="220"/>
      <c r="F53" s="220"/>
      <c r="G53" s="220"/>
      <c r="H53" s="220"/>
      <c r="J53" s="217">
        <v>13</v>
      </c>
      <c r="K53" s="10"/>
      <c r="L53" s="228"/>
      <c r="M53" s="228"/>
      <c r="N53" s="228"/>
      <c r="O53" s="228"/>
    </row>
    <row r="54" spans="1:15" ht="17.25" customHeight="1">
      <c r="A54" s="128"/>
      <c r="B54" s="140" t="s">
        <v>152</v>
      </c>
      <c r="C54" s="218" t="s">
        <v>483</v>
      </c>
      <c r="E54" s="220"/>
      <c r="F54" s="220"/>
      <c r="G54" s="220"/>
      <c r="H54" s="220"/>
      <c r="J54" s="217">
        <v>10</v>
      </c>
      <c r="K54" s="10"/>
    </row>
    <row r="55" spans="1:15" ht="17.25" customHeight="1">
      <c r="A55" s="128"/>
      <c r="B55" s="140" t="s">
        <v>345</v>
      </c>
      <c r="C55" s="201" t="s">
        <v>484</v>
      </c>
      <c r="E55" s="216"/>
      <c r="F55" s="216"/>
      <c r="G55" s="216"/>
      <c r="H55" s="216"/>
      <c r="J55" s="217">
        <v>5</v>
      </c>
      <c r="K55" s="10"/>
    </row>
    <row r="56" spans="1:15" ht="18" customHeight="1">
      <c r="A56" s="141"/>
      <c r="B56" s="212" t="s">
        <v>485</v>
      </c>
      <c r="C56" s="219" t="s">
        <v>486</v>
      </c>
      <c r="E56" s="209"/>
      <c r="F56" s="209"/>
      <c r="G56" s="209"/>
      <c r="H56" s="209"/>
      <c r="J56" s="217">
        <v>3</v>
      </c>
      <c r="K56" s="10"/>
    </row>
    <row r="57" spans="1:15" ht="15" customHeight="1">
      <c r="A57" s="141"/>
      <c r="K57" s="13"/>
    </row>
    <row r="58" spans="1:15" ht="16.5" customHeight="1">
      <c r="A58" s="141"/>
      <c r="B58" s="140"/>
      <c r="C58" s="149"/>
      <c r="D58" s="149"/>
      <c r="E58" s="149"/>
      <c r="F58" s="149"/>
      <c r="G58" s="149"/>
      <c r="H58" s="149"/>
      <c r="I58" s="143"/>
      <c r="J58" s="17"/>
      <c r="K58" s="13"/>
    </row>
    <row r="59" spans="1:15" ht="15.75" customHeight="1">
      <c r="J59" s="17"/>
      <c r="K59" s="13"/>
    </row>
    <row r="60" spans="1:15" ht="15.75" customHeight="1">
      <c r="B60" s="121" t="s">
        <v>138</v>
      </c>
      <c r="C60" s="121"/>
      <c r="D60" s="121"/>
      <c r="E60" s="121"/>
      <c r="F60" s="122"/>
      <c r="G60" s="122"/>
      <c r="H60" s="122" t="s">
        <v>139</v>
      </c>
      <c r="I60" s="122"/>
      <c r="J60" s="123"/>
      <c r="K60" s="13"/>
    </row>
    <row r="61" spans="1:15" ht="24" customHeight="1">
      <c r="B61" s="122"/>
      <c r="C61" s="122"/>
      <c r="D61" s="122"/>
      <c r="E61" s="122"/>
      <c r="F61" s="122"/>
      <c r="G61" s="122"/>
      <c r="H61" s="122"/>
      <c r="I61" s="122"/>
      <c r="J61" s="123"/>
      <c r="K61" s="13"/>
    </row>
    <row r="62" spans="1:15" ht="15.75">
      <c r="B62" s="149" t="s">
        <v>287</v>
      </c>
      <c r="C62" s="125"/>
      <c r="D62" s="125"/>
      <c r="E62" s="125"/>
      <c r="F62" s="125"/>
      <c r="G62" s="126"/>
      <c r="H62" s="127" t="s">
        <v>140</v>
      </c>
      <c r="I62" s="127"/>
      <c r="J62" s="123"/>
      <c r="K62" s="13"/>
    </row>
    <row r="63" spans="1:15" ht="15.75">
      <c r="B63" s="123"/>
      <c r="C63" s="123"/>
      <c r="D63" s="123"/>
      <c r="E63" s="123"/>
      <c r="F63" s="123"/>
      <c r="G63" s="123"/>
      <c r="H63" s="123"/>
      <c r="I63" s="123"/>
      <c r="J63" s="123"/>
      <c r="K63" s="13"/>
    </row>
    <row r="64" spans="1:15" ht="15">
      <c r="J64" s="5"/>
      <c r="K64" s="13"/>
    </row>
    <row r="65" spans="10:11" ht="15">
      <c r="J65" s="5"/>
      <c r="K65" s="13"/>
    </row>
    <row r="66" spans="10:11" ht="15">
      <c r="K66" s="13"/>
    </row>
    <row r="73" spans="10:11" ht="14.25" customHeight="1"/>
    <row r="74" spans="10:11" ht="14.25" customHeight="1"/>
    <row r="121" spans="2:4" ht="14.25">
      <c r="B121" s="7"/>
      <c r="C121" s="69"/>
      <c r="D121" s="49"/>
    </row>
  </sheetData>
  <sortState ref="A8:K45">
    <sortCondition descending="1" ref="H8:H45"/>
  </sortState>
  <mergeCells count="14">
    <mergeCell ref="L52:O52"/>
    <mergeCell ref="B1:K1"/>
    <mergeCell ref="A2:K2"/>
    <mergeCell ref="A4:B4"/>
    <mergeCell ref="C49:G49"/>
    <mergeCell ref="C50:H50"/>
    <mergeCell ref="K5:K7"/>
    <mergeCell ref="A5:A7"/>
    <mergeCell ref="B5:B7"/>
    <mergeCell ref="C5:C7"/>
    <mergeCell ref="D5:D7"/>
    <mergeCell ref="H5:I7"/>
    <mergeCell ref="J5:J7"/>
    <mergeCell ref="E5:G6"/>
  </mergeCells>
  <pageMargins left="0.39370078740157483" right="0" top="0" bottom="0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ПП-2 д</vt:lpstr>
      <vt:lpstr>МП-5 ю</vt:lpstr>
      <vt:lpstr>МВ-8 д</vt:lpstr>
      <vt:lpstr>МВ-8 ю</vt:lpstr>
      <vt:lpstr>МП-12</vt:lpstr>
      <vt:lpstr>ВП-4 д</vt:lpstr>
      <vt:lpstr>МВ-4 ю</vt:lpstr>
      <vt:lpstr>МП-4</vt:lpstr>
      <vt:lpstr>МВ-4 д</vt:lpstr>
      <vt:lpstr>ПП-2 ю</vt:lpstr>
      <vt:lpstr>МП-2</vt:lpstr>
      <vt:lpstr>ВП-4 ю</vt:lpstr>
      <vt:lpstr>Командное</vt:lpstr>
    </vt:vector>
  </TitlesOfParts>
  <Company>Динамо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Спартакиада</dc:title>
  <dc:subject>протокол</dc:subject>
  <dc:creator>Корсак</dc:creator>
  <cp:lastModifiedBy>Ирина Павловна</cp:lastModifiedBy>
  <cp:lastPrinted>2021-11-05T10:56:14Z</cp:lastPrinted>
  <dcterms:created xsi:type="dcterms:W3CDTF">2006-01-13T14:18:16Z</dcterms:created>
  <dcterms:modified xsi:type="dcterms:W3CDTF">2021-11-08T07:54:07Z</dcterms:modified>
</cp:coreProperties>
</file>